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ttanywilliams\Desktop\"/>
    </mc:Choice>
  </mc:AlternateContent>
  <bookViews>
    <workbookView xWindow="0" yWindow="0" windowWidth="16170" windowHeight="5535" activeTab="3"/>
  </bookViews>
  <sheets>
    <sheet name="Graduation" sheetId="1" r:id="rId1"/>
    <sheet name="Macro1" sheetId="2" state="veryHidden" r:id="rId2"/>
    <sheet name="Transfer" sheetId="3" r:id="rId3"/>
    <sheet name="Retention - as per SUNY records" sheetId="5" r:id="rId4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2">Macro1!$A$56</definedName>
    <definedName name="Macro3">Macro1!$A$63</definedName>
    <definedName name="Macro4">Macro1!$A$70</definedName>
    <definedName name="Macro5">Macro1!$A$77</definedName>
    <definedName name="Macro6">Macro1!$A$84</definedName>
    <definedName name="Macro7">Macro1!$A$91</definedName>
    <definedName name="Macro8">Macro1!$A$98</definedName>
    <definedName name="Macro9">Macro1!$A$105</definedName>
    <definedName name="Recover">Macro1!$A$112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18" i="3" l="1"/>
  <c r="R18" i="3" s="1"/>
  <c r="M18" i="3"/>
  <c r="R17" i="3"/>
  <c r="R16" i="3"/>
  <c r="R15" i="3"/>
  <c r="Q14" i="3"/>
  <c r="R14" i="3" s="1"/>
  <c r="N14" i="3"/>
  <c r="O14" i="3" s="1"/>
  <c r="K14" i="3"/>
  <c r="L14" i="3" s="1"/>
  <c r="J14" i="3"/>
  <c r="I14" i="3"/>
  <c r="H14" i="3"/>
  <c r="G14" i="3"/>
  <c r="E14" i="3"/>
  <c r="F14" i="3" s="1"/>
  <c r="D14" i="3"/>
  <c r="R13" i="3"/>
  <c r="O13" i="3"/>
  <c r="L13" i="3"/>
  <c r="I13" i="3"/>
  <c r="F13" i="3"/>
  <c r="R12" i="3"/>
  <c r="O12" i="3"/>
  <c r="L12" i="3"/>
  <c r="I12" i="3"/>
  <c r="F12" i="3"/>
  <c r="R11" i="3"/>
  <c r="Q11" i="3"/>
  <c r="P11" i="3"/>
  <c r="P18" i="3" s="1"/>
  <c r="N11" i="3"/>
  <c r="N18" i="3" s="1"/>
  <c r="O18" i="3" s="1"/>
  <c r="M11" i="3"/>
  <c r="K11" i="3"/>
  <c r="K18" i="3" s="1"/>
  <c r="L18" i="3" s="1"/>
  <c r="J11" i="3"/>
  <c r="J18" i="3" s="1"/>
  <c r="H11" i="3"/>
  <c r="H18" i="3" s="1"/>
  <c r="G11" i="3"/>
  <c r="G18" i="3" s="1"/>
  <c r="F11" i="3"/>
  <c r="E11" i="3"/>
  <c r="D11" i="3"/>
  <c r="D18" i="3" s="1"/>
  <c r="L10" i="3"/>
  <c r="I10" i="3"/>
  <c r="F10" i="3"/>
  <c r="R9" i="3"/>
  <c r="O9" i="3"/>
  <c r="L9" i="3"/>
  <c r="I9" i="3"/>
  <c r="F9" i="3"/>
  <c r="R8" i="3"/>
  <c r="O8" i="3"/>
  <c r="L8" i="3"/>
  <c r="I8" i="3"/>
  <c r="F8" i="3"/>
  <c r="R7" i="3"/>
  <c r="O7" i="3"/>
  <c r="L7" i="3"/>
  <c r="I7" i="3"/>
  <c r="F7" i="3"/>
  <c r="R6" i="3"/>
  <c r="O6" i="3"/>
  <c r="L6" i="3"/>
  <c r="I6" i="3"/>
  <c r="F6" i="3"/>
  <c r="R5" i="3"/>
  <c r="O5" i="3"/>
  <c r="L5" i="3"/>
  <c r="I5" i="3"/>
  <c r="F5" i="3"/>
  <c r="G39" i="1"/>
  <c r="H38" i="1"/>
  <c r="H39" i="1" s="1"/>
  <c r="G38" i="1"/>
  <c r="F38" i="1"/>
  <c r="E38" i="1"/>
  <c r="D38" i="1"/>
  <c r="H35" i="1"/>
  <c r="G35" i="1"/>
  <c r="E35" i="1"/>
  <c r="D35" i="1"/>
  <c r="D39" i="1" s="1"/>
  <c r="H32" i="1"/>
  <c r="G32" i="1"/>
  <c r="F32" i="1"/>
  <c r="F39" i="1" s="1"/>
  <c r="E32" i="1"/>
  <c r="E39" i="1" s="1"/>
  <c r="D32" i="1"/>
  <c r="I18" i="3" l="1"/>
  <c r="E18" i="3"/>
  <c r="F18" i="3" s="1"/>
  <c r="O11" i="3"/>
  <c r="L11" i="3"/>
  <c r="I11" i="3"/>
  <c r="E32" i="5" l="1"/>
  <c r="E21" i="5"/>
  <c r="E10" i="5"/>
  <c r="D67" i="3" l="1"/>
  <c r="D68" i="3" s="1"/>
  <c r="D59" i="3"/>
  <c r="D50" i="3"/>
  <c r="D46" i="3"/>
  <c r="D53" i="3" s="1"/>
  <c r="D69" i="3" s="1"/>
  <c r="F36" i="3" l="1"/>
  <c r="E37" i="3"/>
  <c r="F37" i="3" s="1"/>
  <c r="D37" i="3"/>
  <c r="F33" i="3"/>
  <c r="E34" i="3"/>
  <c r="D34" i="3"/>
  <c r="F26" i="3"/>
  <c r="F27" i="3"/>
  <c r="F28" i="3"/>
  <c r="F29" i="3"/>
  <c r="F30" i="3"/>
  <c r="E31" i="3"/>
  <c r="D31" i="3"/>
  <c r="D38" i="3" s="1"/>
  <c r="F35" i="3"/>
  <c r="F32" i="3"/>
  <c r="F25" i="3"/>
  <c r="F34" i="3" l="1"/>
  <c r="F31" i="3"/>
  <c r="E38" i="3"/>
  <c r="F38" i="3" s="1"/>
  <c r="D9" i="1"/>
  <c r="D16" i="1" s="1"/>
  <c r="D15" i="1"/>
  <c r="D12" i="1"/>
</calcChain>
</file>

<file path=xl/sharedStrings.xml><?xml version="1.0" encoding="utf-8"?>
<sst xmlns="http://schemas.openxmlformats.org/spreadsheetml/2006/main" count="306" uniqueCount="117">
  <si>
    <t>Degree</t>
  </si>
  <si>
    <t>Program</t>
  </si>
  <si>
    <t>AAS</t>
  </si>
  <si>
    <t>ACT-AAS</t>
  </si>
  <si>
    <t>Accounting - AAS</t>
  </si>
  <si>
    <t>BUSMGT-AAS</t>
  </si>
  <si>
    <t>Business Management - AAS</t>
  </si>
  <si>
    <t>BUSMKT-AAS</t>
  </si>
  <si>
    <t>Business Marketing - AAS</t>
  </si>
  <si>
    <t>MOA-AAS</t>
  </si>
  <si>
    <t>Medical Office Assistant</t>
  </si>
  <si>
    <t>OFFT-AAS</t>
  </si>
  <si>
    <t>Office Technologies</t>
  </si>
  <si>
    <t>AS</t>
  </si>
  <si>
    <t>ACT-AS</t>
  </si>
  <si>
    <t>Accounting - AS</t>
  </si>
  <si>
    <t>BUSAD-AS</t>
  </si>
  <si>
    <t>Business Administration - AS</t>
  </si>
  <si>
    <t>Macro1</t>
  </si>
  <si>
    <t>Macro10</t>
  </si>
  <si>
    <t>Macro11</t>
  </si>
  <si>
    <t>Macro12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</si>
  <si>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</si>
  <si>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</si>
  <si>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</si>
  <si>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</si>
  <si>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</si>
  <si>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</si>
  <si>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</si>
  <si>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</si>
  <si>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</si>
  <si>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</si>
  <si>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r>
      <t xml:space="preserve">Orange County Community College
Transfer Activity Report by Degree &amp; Program
of Graduating Students 
</t>
    </r>
    <r>
      <rPr>
        <b/>
        <i/>
        <sz val="10"/>
        <color theme="1"/>
        <rFont val="Calibri"/>
        <family val="2"/>
        <scheme val="minor"/>
      </rPr>
      <t>Transfer data obtained from National Student Clearninghouse (NSC)*</t>
    </r>
  </si>
  <si>
    <t>Program  Description</t>
  </si>
  <si>
    <t>Transferred to a 4 YR</t>
  </si>
  <si>
    <t>%</t>
  </si>
  <si>
    <t>Business Management - AAS Newb</t>
  </si>
  <si>
    <t>NBUSMGT-AAS</t>
  </si>
  <si>
    <r>
      <t xml:space="preserve">Orange County Community College
Business Department - 1st Year Retention by Program
Cohort Includes First-Time and Transfer Full AND Part Time
</t>
    </r>
    <r>
      <rPr>
        <b/>
        <i/>
        <sz val="9"/>
        <color rgb="FF000000"/>
        <rFont val="Calibri"/>
        <family val="2"/>
        <scheme val="minor"/>
      </rPr>
      <t>Data Source:  SUNY OBIEE - Data submitted from SUNY Orange through SIRIS</t>
    </r>
  </si>
  <si>
    <t>Discipline</t>
  </si>
  <si>
    <t>Academic Program Name</t>
  </si>
  <si>
    <t>Award</t>
  </si>
  <si>
    <t>Initial Cohort</t>
  </si>
  <si>
    <t>First Year Retention</t>
  </si>
  <si>
    <t>(52) Business, Management, Marketing, And Related Support Services</t>
  </si>
  <si>
    <t>Accounting</t>
  </si>
  <si>
    <t>A.A.S.</t>
  </si>
  <si>
    <t>A.S.</t>
  </si>
  <si>
    <t>Business Management</t>
  </si>
  <si>
    <t>Business: Business Administration</t>
  </si>
  <si>
    <t>Marketing</t>
  </si>
  <si>
    <t>Total</t>
  </si>
  <si>
    <r>
      <t xml:space="preserve">Business Department - 1st Year Retention by Program
Cohort Includes First-Time and Transfer and FULL-TIME
</t>
    </r>
    <r>
      <rPr>
        <b/>
        <i/>
        <sz val="9"/>
        <color rgb="FF000000"/>
        <rFont val="Calibri"/>
        <family val="2"/>
        <scheme val="minor"/>
      </rPr>
      <t>Data Source:  SUNY OBIEE - Data submitted from SUNY Orange through SIRIS</t>
    </r>
  </si>
  <si>
    <r>
      <t xml:space="preserve">Business Department - 1st Year Retention by Program
Cohort Includes First-Time and Transfer and PART-TIME
</t>
    </r>
    <r>
      <rPr>
        <b/>
        <i/>
        <sz val="9"/>
        <color rgb="FF000000"/>
        <rFont val="Calibri"/>
        <family val="2"/>
        <scheme val="minor"/>
      </rPr>
      <t>Data Source:  SUNY OBIEE - Data submitted from SUNY Orange through SIRIS</t>
    </r>
  </si>
  <si>
    <t>Orange County Community College
Business Department Graduations
for Academic Year 2016-2017</t>
  </si>
  <si>
    <t>Headcounts by Graduation Academic Year</t>
  </si>
  <si>
    <t>2016-2017</t>
  </si>
  <si>
    <t>Degree Total</t>
  </si>
  <si>
    <t>CERT</t>
  </si>
  <si>
    <t>ACT-CERT</t>
  </si>
  <si>
    <t>Accounting - Cert</t>
  </si>
  <si>
    <t>COA-CERT</t>
  </si>
  <si>
    <t>Clerical Office Asst - Cert</t>
  </si>
  <si>
    <t>Date run: Sep 26, 2017</t>
  </si>
  <si>
    <t>COGNOS Report Name: All Programs by AY Crosstab</t>
  </si>
  <si>
    <t>Note: Totals may change slightly due to programs like Win-Win, other data clean up in Banner, as well as adjustments to student records.</t>
  </si>
  <si>
    <t>AY 16/17 Graduates</t>
  </si>
  <si>
    <t>Total Graduates by Program</t>
  </si>
  <si>
    <t>AAS  DEGREE TOTAL</t>
  </si>
  <si>
    <t>AS  DEGREE TOTAL</t>
  </si>
  <si>
    <t>CERT DEGREE TOTAL</t>
  </si>
  <si>
    <t>TOTAL of ALL Degrees</t>
  </si>
  <si>
    <t>*NSC Data for AY 10/11 as of January 12, 2012, all other data is as of October 15 of the following academic Year</t>
  </si>
  <si>
    <t>Headcount</t>
  </si>
  <si>
    <t>Transferred to</t>
  </si>
  <si>
    <t>MOUNT SAINT MARY COLLEGE</t>
  </si>
  <si>
    <t>SUNY COLLEGE ONEONTA</t>
  </si>
  <si>
    <t>SUNY EMPIRE STATE COLLEGE</t>
  </si>
  <si>
    <t>COASTAL CAROLINA UNIVERSITY</t>
  </si>
  <si>
    <t>DEGREE TOTAL</t>
  </si>
  <si>
    <t>SUNY BINGHAMTON</t>
  </si>
  <si>
    <t>MIAMI DADE COLLEGE</t>
  </si>
  <si>
    <t>PACE UNIVERSITY - PLEASANTVILLE</t>
  </si>
  <si>
    <t>SUNY COLLEGE PLATTSBURGH</t>
  </si>
  <si>
    <t>CUNY BERNARD M. BARUCH COLLEGE</t>
  </si>
  <si>
    <t>CUNY LEHMAN COLLEGE</t>
  </si>
  <si>
    <t>STATE UNIVERSITY OF NEW YORK NEW PALTZ</t>
  </si>
  <si>
    <t>TOTAL</t>
  </si>
  <si>
    <t>**NOTE:  Some students may graduate with more than one degree and/or certificate</t>
  </si>
  <si>
    <t>Fall 2016</t>
  </si>
  <si>
    <t>Orange County Community College
Business Department Graduations
by Academic Year</t>
  </si>
  <si>
    <t>Program Description</t>
  </si>
  <si>
    <t>2012-2013</t>
  </si>
  <si>
    <t>2013-2014</t>
  </si>
  <si>
    <t>2014-2015</t>
  </si>
  <si>
    <t>2015-2016</t>
  </si>
  <si>
    <t>Degree Count</t>
  </si>
  <si>
    <t>Offfice Technologies</t>
  </si>
  <si>
    <t xml:space="preserve">Degree Total: </t>
  </si>
  <si>
    <t xml:space="preserve">Total: </t>
  </si>
  <si>
    <t>106 students received 110 degrees</t>
  </si>
  <si>
    <t>127 students received 129 degrees</t>
  </si>
  <si>
    <t>115 Students received 117 degrees</t>
  </si>
  <si>
    <t>110 Students Received 112 Degrees</t>
  </si>
  <si>
    <r>
      <t xml:space="preserve">Orange County Community College
Transfer Activity Report by Degree &amp; Program
of Graduating Students 
</t>
    </r>
    <r>
      <rPr>
        <b/>
        <i/>
        <sz val="11"/>
        <color theme="1"/>
        <rFont val="Calibri"/>
        <family val="2"/>
        <scheme val="minor"/>
      </rPr>
      <t>Transfer data obtained from National Student Clearninghouse (NSC)*</t>
    </r>
  </si>
  <si>
    <t>AY 12/13 Graduates</t>
  </si>
  <si>
    <t>AY 13/14 Graduates</t>
  </si>
  <si>
    <t>AY 14/15 Graduates</t>
  </si>
  <si>
    <t>AY 15/16 Graduates</t>
  </si>
  <si>
    <t>Total Degrees by Program</t>
  </si>
  <si>
    <t>Clerical Office Assistant - Cert</t>
  </si>
  <si>
    <t>Data is as of June 23, 2014
NSC Transfer Data is as of June 25, 2014
106 students received 110 degrees</t>
  </si>
  <si>
    <t>NSC Transfer Data is as of October 16, 2014
127 students received 129 degrees</t>
  </si>
  <si>
    <t>Data is as of June 23, 2015
NSC Transfer Data is as of OCTOBER 2015</t>
  </si>
  <si>
    <t>Data is as of June 23, 2016
NSC Transfer Data is as of OCTOBER 2016</t>
  </si>
  <si>
    <t>Data is as of June 23, 2017
NSC Transfer Data is as of OCTOBER 2017</t>
  </si>
  <si>
    <t>AY 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</si>
</sst>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,###,###,###,###,###,###,###,###,###,###,###,##0"/>
    <numFmt numFmtId="166" formatCode="##,###,###,###,###,###,###,###,###,###,###,###,##0;\-##,###,###,###,###,###,###,###,###,###,###,###,##0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b/>
      <i/>
      <sz val="10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rgb="FF31455E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EF"/>
        <bgColor rgb="FF000000"/>
      </patternFill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9" applyNumberFormat="0" applyAlignment="0" applyProtection="0"/>
    <xf numFmtId="0" fontId="18" fillId="9" borderId="10" applyNumberFormat="0" applyAlignment="0" applyProtection="0"/>
    <xf numFmtId="0" fontId="19" fillId="9" borderId="9" applyNumberFormat="0" applyAlignment="0" applyProtection="0"/>
    <xf numFmtId="0" fontId="20" fillId="0" borderId="11" applyNumberFormat="0" applyFill="0" applyAlignment="0" applyProtection="0"/>
    <xf numFmtId="0" fontId="21" fillId="10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14" applyNumberFormat="0" applyFill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0" borderId="0"/>
    <xf numFmtId="0" fontId="2" fillId="11" borderId="13" applyNumberFormat="0" applyFont="0" applyAlignment="0" applyProtection="0"/>
  </cellStyleXfs>
  <cellXfs count="197">
    <xf numFmtId="0" fontId="0" fillId="0" borderId="0" xfId="0"/>
    <xf numFmtId="0" fontId="5" fillId="0" borderId="0" xfId="0" applyFont="1"/>
    <xf numFmtId="0" fontId="7" fillId="0" borderId="2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wrapText="1"/>
    </xf>
    <xf numFmtId="10" fontId="25" fillId="0" borderId="2" xfId="0" applyNumberFormat="1" applyFont="1" applyBorder="1"/>
    <xf numFmtId="0" fontId="25" fillId="0" borderId="0" xfId="0" applyFont="1" applyAlignment="1">
      <alignment horizontal="left" vertical="center"/>
    </xf>
    <xf numFmtId="0" fontId="26" fillId="36" borderId="2" xfId="0" applyFont="1" applyFill="1" applyBorder="1"/>
    <xf numFmtId="0" fontId="27" fillId="0" borderId="0" xfId="0" applyFont="1"/>
    <xf numFmtId="49" fontId="28" fillId="37" borderId="17" xfId="0" applyNumberFormat="1" applyFont="1" applyFill="1" applyBorder="1" applyAlignment="1">
      <alignment horizontal="center" vertical="center" wrapText="1"/>
    </xf>
    <xf numFmtId="49" fontId="25" fillId="37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164" fontId="25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49" fontId="25" fillId="37" borderId="17" xfId="0" applyNumberFormat="1" applyFont="1" applyFill="1" applyBorder="1" applyAlignment="1">
      <alignment vertical="center" wrapText="1"/>
    </xf>
    <xf numFmtId="0" fontId="28" fillId="0" borderId="2" xfId="0" applyFont="1" applyBorder="1" applyAlignment="1">
      <alignment horizontal="center" vertical="center"/>
    </xf>
    <xf numFmtId="0" fontId="32" fillId="38" borderId="2" xfId="0" applyFont="1" applyFill="1" applyBorder="1" applyAlignment="1">
      <alignment horizontal="center" vertical="top"/>
    </xf>
    <xf numFmtId="0" fontId="33" fillId="38" borderId="2" xfId="0" applyFont="1" applyFill="1" applyBorder="1" applyAlignment="1">
      <alignment vertical="top"/>
    </xf>
    <xf numFmtId="3" fontId="34" fillId="0" borderId="2" xfId="0" applyNumberFormat="1" applyFont="1" applyBorder="1" applyAlignment="1">
      <alignment horizontal="right" vertical="top"/>
    </xf>
    <xf numFmtId="3" fontId="36" fillId="40" borderId="2" xfId="0" applyNumberFormat="1" applyFont="1" applyFill="1" applyBorder="1" applyAlignment="1">
      <alignment horizontal="right" vertical="top"/>
    </xf>
    <xf numFmtId="3" fontId="38" fillId="42" borderId="2" xfId="0" applyNumberFormat="1" applyFont="1" applyFill="1" applyBorder="1" applyAlignment="1">
      <alignment horizontal="right" vertical="top"/>
    </xf>
    <xf numFmtId="0" fontId="4" fillId="36" borderId="5" xfId="0" applyFont="1" applyFill="1" applyBorder="1" applyAlignment="1">
      <alignment horizontal="left" vertical="center" wrapText="1"/>
    </xf>
    <xf numFmtId="0" fontId="9" fillId="36" borderId="1" xfId="0" applyFont="1" applyFill="1" applyBorder="1" applyAlignment="1">
      <alignment horizontal="right"/>
    </xf>
    <xf numFmtId="0" fontId="4" fillId="36" borderId="2" xfId="0" applyFont="1" applyFill="1" applyBorder="1" applyAlignment="1">
      <alignment horizontal="left" vertical="center" wrapText="1"/>
    </xf>
    <xf numFmtId="0" fontId="9" fillId="36" borderId="21" xfId="0" applyFont="1" applyFill="1" applyBorder="1" applyAlignment="1">
      <alignment horizontal="right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right"/>
    </xf>
    <xf numFmtId="0" fontId="3" fillId="0" borderId="0" xfId="0" applyFont="1"/>
    <xf numFmtId="0" fontId="39" fillId="3" borderId="2" xfId="0" applyFont="1" applyFill="1" applyBorder="1" applyAlignment="1">
      <alignment horizontal="center" vertical="center" wrapText="1"/>
    </xf>
    <xf numFmtId="0" fontId="25" fillId="36" borderId="2" xfId="0" applyFont="1" applyFill="1" applyBorder="1"/>
    <xf numFmtId="10" fontId="25" fillId="36" borderId="2" xfId="0" applyNumberFormat="1" applyFont="1" applyFill="1" applyBorder="1"/>
    <xf numFmtId="0" fontId="25" fillId="0" borderId="0" xfId="0" applyFont="1" applyAlignment="1">
      <alignment horizontal="left" vertical="top" wrapText="1"/>
    </xf>
    <xf numFmtId="164" fontId="25" fillId="0" borderId="2" xfId="0" applyNumberFormat="1" applyFont="1" applyBorder="1"/>
    <xf numFmtId="164" fontId="26" fillId="36" borderId="2" xfId="0" applyNumberFormat="1" applyFont="1" applyFill="1" applyBorder="1"/>
    <xf numFmtId="164" fontId="26" fillId="4" borderId="2" xfId="0" applyNumberFormat="1" applyFont="1" applyFill="1" applyBorder="1"/>
    <xf numFmtId="0" fontId="40" fillId="2" borderId="5" xfId="0" applyFont="1" applyFill="1" applyBorder="1" applyAlignment="1">
      <alignment horizontal="left" vertical="center" wrapText="1"/>
    </xf>
    <xf numFmtId="0" fontId="40" fillId="2" borderId="23" xfId="0" applyFont="1" applyFill="1" applyBorder="1" applyAlignment="1">
      <alignment horizontal="left" vertical="top"/>
    </xf>
    <xf numFmtId="0" fontId="30" fillId="0" borderId="24" xfId="41" applyFont="1" applyBorder="1" applyAlignment="1">
      <alignment horizontal="left"/>
    </xf>
    <xf numFmtId="0" fontId="40" fillId="43" borderId="5" xfId="0" applyFont="1" applyFill="1" applyBorder="1" applyAlignment="1">
      <alignment horizontal="left" vertical="center" wrapText="1"/>
    </xf>
    <xf numFmtId="0" fontId="41" fillId="43" borderId="23" xfId="0" applyFont="1" applyFill="1" applyBorder="1" applyAlignment="1">
      <alignment horizontal="right"/>
    </xf>
    <xf numFmtId="0" fontId="41" fillId="43" borderId="2" xfId="0" applyFont="1" applyFill="1" applyBorder="1" applyAlignment="1">
      <alignment horizontal="right"/>
    </xf>
    <xf numFmtId="0" fontId="30" fillId="0" borderId="24" xfId="41" applyFont="1" applyBorder="1"/>
    <xf numFmtId="0" fontId="41" fillId="43" borderId="1" xfId="0" applyFont="1" applyFill="1" applyBorder="1" applyAlignment="1">
      <alignment horizontal="right"/>
    </xf>
    <xf numFmtId="0" fontId="41" fillId="43" borderId="25" xfId="0" applyFont="1" applyFill="1" applyBorder="1" applyAlignment="1">
      <alignment horizontal="right"/>
    </xf>
    <xf numFmtId="0" fontId="25" fillId="0" borderId="24" xfId="0" applyFont="1" applyBorder="1" applyAlignment="1">
      <alignment horizontal="left"/>
    </xf>
    <xf numFmtId="0" fontId="25" fillId="0" borderId="2" xfId="0" applyFont="1" applyFill="1" applyBorder="1"/>
    <xf numFmtId="0" fontId="25" fillId="0" borderId="24" xfId="0" applyFont="1" applyBorder="1"/>
    <xf numFmtId="0" fontId="25" fillId="43" borderId="2" xfId="0" applyFont="1" applyFill="1" applyBorder="1"/>
    <xf numFmtId="0" fontId="25" fillId="4" borderId="2" xfId="0" applyFont="1" applyFill="1" applyBorder="1"/>
    <xf numFmtId="0" fontId="25" fillId="4" borderId="2" xfId="0" applyFont="1" applyFill="1" applyBorder="1" applyAlignment="1">
      <alignment horizontal="left" vertical="center"/>
    </xf>
    <xf numFmtId="0" fontId="26" fillId="4" borderId="4" xfId="0" applyFont="1" applyFill="1" applyBorder="1" applyAlignment="1">
      <alignment horizontal="right"/>
    </xf>
    <xf numFmtId="0" fontId="25" fillId="0" borderId="26" xfId="0" applyFont="1" applyBorder="1"/>
    <xf numFmtId="49" fontId="28" fillId="37" borderId="31" xfId="0" applyNumberFormat="1" applyFont="1" applyFill="1" applyBorder="1" applyAlignment="1">
      <alignment horizontal="center" vertical="center" wrapText="1"/>
    </xf>
    <xf numFmtId="49" fontId="25" fillId="44" borderId="2" xfId="0" applyNumberFormat="1" applyFont="1" applyFill="1" applyBorder="1" applyAlignment="1">
      <alignment vertical="center" wrapText="1"/>
    </xf>
    <xf numFmtId="3" fontId="42" fillId="45" borderId="2" xfId="0" applyNumberFormat="1" applyFont="1" applyFill="1" applyBorder="1" applyAlignment="1">
      <alignment horizontal="right" vertical="top" wrapText="1"/>
    </xf>
    <xf numFmtId="164" fontId="42" fillId="45" borderId="2" xfId="0" applyNumberFormat="1" applyFont="1" applyFill="1" applyBorder="1" applyAlignment="1">
      <alignment horizontal="right" vertical="top" wrapText="1"/>
    </xf>
    <xf numFmtId="3" fontId="25" fillId="44" borderId="2" xfId="0" applyNumberFormat="1" applyFont="1" applyFill="1" applyBorder="1" applyAlignment="1">
      <alignment vertical="center" wrapText="1"/>
    </xf>
    <xf numFmtId="164" fontId="25" fillId="44" borderId="2" xfId="0" applyNumberFormat="1" applyFont="1" applyFill="1" applyBorder="1" applyAlignment="1">
      <alignment vertical="center" wrapText="1"/>
    </xf>
    <xf numFmtId="0" fontId="26" fillId="0" borderId="17" xfId="0" applyFont="1" applyBorder="1" applyAlignment="1">
      <alignment vertical="center"/>
    </xf>
    <xf numFmtId="0" fontId="26" fillId="46" borderId="17" xfId="0" applyFont="1" applyFill="1" applyBorder="1" applyAlignment="1">
      <alignment vertical="center"/>
    </xf>
    <xf numFmtId="3" fontId="26" fillId="46" borderId="17" xfId="0" applyNumberFormat="1" applyFont="1" applyFill="1" applyBorder="1" applyAlignment="1">
      <alignment vertical="center"/>
    </xf>
    <xf numFmtId="164" fontId="26" fillId="46" borderId="17" xfId="0" applyNumberFormat="1" applyFont="1" applyFill="1" applyBorder="1" applyAlignment="1">
      <alignment vertical="center"/>
    </xf>
    <xf numFmtId="0" fontId="26" fillId="46" borderId="2" xfId="0" applyFont="1" applyFill="1" applyBorder="1" applyAlignment="1">
      <alignment vertical="center"/>
    </xf>
    <xf numFmtId="3" fontId="26" fillId="46" borderId="2" xfId="0" applyNumberFormat="1" applyFont="1" applyFill="1" applyBorder="1" applyAlignment="1">
      <alignment vertical="center"/>
    </xf>
    <xf numFmtId="164" fontId="25" fillId="46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48" borderId="2" xfId="0" applyFont="1" applyFill="1" applyBorder="1" applyAlignment="1">
      <alignment horizontal="center" vertical="center" wrapText="1"/>
    </xf>
    <xf numFmtId="0" fontId="6" fillId="48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165" fontId="4" fillId="2" borderId="2" xfId="0" applyNumberFormat="1" applyFont="1" applyFill="1" applyBorder="1" applyAlignment="1">
      <alignment horizontal="right" vertical="top"/>
    </xf>
    <xf numFmtId="165" fontId="4" fillId="2" borderId="1" xfId="0" applyNumberFormat="1" applyFont="1" applyFill="1" applyBorder="1" applyAlignment="1">
      <alignment horizontal="right" vertical="top"/>
    </xf>
    <xf numFmtId="0" fontId="5" fillId="0" borderId="2" xfId="0" applyFont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top" wrapText="1"/>
    </xf>
    <xf numFmtId="1" fontId="0" fillId="0" borderId="2" xfId="0" applyNumberFormat="1" applyBorder="1"/>
    <xf numFmtId="166" fontId="4" fillId="4" borderId="1" xfId="0" applyNumberFormat="1" applyFont="1" applyFill="1" applyBorder="1" applyAlignment="1">
      <alignment horizontal="right" vertical="top"/>
    </xf>
    <xf numFmtId="166" fontId="9" fillId="4" borderId="35" xfId="0" applyNumberFormat="1" applyFont="1" applyFill="1" applyBorder="1" applyAlignment="1">
      <alignment horizontal="right" vertical="top"/>
    </xf>
    <xf numFmtId="165" fontId="9" fillId="4" borderId="2" xfId="0" applyNumberFormat="1" applyFont="1" applyFill="1" applyBorder="1" applyAlignment="1">
      <alignment horizontal="right" vertical="top"/>
    </xf>
    <xf numFmtId="165" fontId="6" fillId="4" borderId="2" xfId="0" applyNumberFormat="1" applyFont="1" applyFill="1" applyBorder="1"/>
    <xf numFmtId="0" fontId="6" fillId="4" borderId="2" xfId="0" applyFont="1" applyFill="1" applyBorder="1"/>
    <xf numFmtId="0" fontId="4" fillId="2" borderId="36" xfId="0" applyFont="1" applyFill="1" applyBorder="1" applyAlignment="1">
      <alignment horizontal="left" vertical="top" wrapText="1"/>
    </xf>
    <xf numFmtId="166" fontId="4" fillId="49" borderId="1" xfId="0" applyNumberFormat="1" applyFont="1" applyFill="1" applyBorder="1" applyAlignment="1">
      <alignment horizontal="right" vertical="top"/>
    </xf>
    <xf numFmtId="166" fontId="9" fillId="49" borderId="35" xfId="0" applyNumberFormat="1" applyFont="1" applyFill="1" applyBorder="1" applyAlignment="1">
      <alignment horizontal="right" vertical="top"/>
    </xf>
    <xf numFmtId="165" fontId="9" fillId="49" borderId="2" xfId="0" applyNumberFormat="1" applyFont="1" applyFill="1" applyBorder="1" applyAlignment="1">
      <alignment horizontal="right" vertical="top"/>
    </xf>
    <xf numFmtId="165" fontId="6" fillId="49" borderId="2" xfId="0" applyNumberFormat="1" applyFont="1" applyFill="1" applyBorder="1"/>
    <xf numFmtId="165" fontId="9" fillId="49" borderId="1" xfId="0" applyNumberFormat="1" applyFont="1" applyFill="1" applyBorder="1" applyAlignment="1">
      <alignment horizontal="right" vertical="top"/>
    </xf>
    <xf numFmtId="0" fontId="6" fillId="49" borderId="2" xfId="0" applyFont="1" applyFill="1" applyBorder="1"/>
    <xf numFmtId="166" fontId="4" fillId="46" borderId="1" xfId="0" applyNumberFormat="1" applyFont="1" applyFill="1" applyBorder="1" applyAlignment="1">
      <alignment horizontal="right" vertical="top"/>
    </xf>
    <xf numFmtId="166" fontId="4" fillId="46" borderId="35" xfId="0" applyNumberFormat="1" applyFont="1" applyFill="1" applyBorder="1" applyAlignment="1">
      <alignment horizontal="right" vertical="top"/>
    </xf>
    <xf numFmtId="165" fontId="9" fillId="46" borderId="2" xfId="0" applyNumberFormat="1" applyFont="1" applyFill="1" applyBorder="1" applyAlignment="1">
      <alignment horizontal="right" vertical="top"/>
    </xf>
    <xf numFmtId="165" fontId="6" fillId="46" borderId="2" xfId="0" applyNumberFormat="1" applyFont="1" applyFill="1" applyBorder="1"/>
    <xf numFmtId="165" fontId="9" fillId="46" borderId="1" xfId="0" applyNumberFormat="1" applyFont="1" applyFill="1" applyBorder="1" applyAlignment="1">
      <alignment horizontal="right" vertical="top"/>
    </xf>
    <xf numFmtId="0" fontId="6" fillId="46" borderId="2" xfId="0" applyFont="1" applyFill="1" applyBorder="1"/>
    <xf numFmtId="166" fontId="24" fillId="43" borderId="1" xfId="0" applyNumberFormat="1" applyFont="1" applyFill="1" applyBorder="1" applyAlignment="1">
      <alignment horizontal="right" vertical="top"/>
    </xf>
    <xf numFmtId="166" fontId="9" fillId="43" borderId="35" xfId="0" applyNumberFormat="1" applyFont="1" applyFill="1" applyBorder="1" applyAlignment="1">
      <alignment horizontal="right" vertical="top"/>
    </xf>
    <xf numFmtId="165" fontId="9" fillId="43" borderId="2" xfId="0" applyNumberFormat="1" applyFont="1" applyFill="1" applyBorder="1" applyAlignment="1">
      <alignment horizontal="right" vertical="top"/>
    </xf>
    <xf numFmtId="165" fontId="6" fillId="43" borderId="2" xfId="0" applyNumberFormat="1" applyFont="1" applyFill="1" applyBorder="1"/>
    <xf numFmtId="166" fontId="4" fillId="50" borderId="1" xfId="0" applyNumberFormat="1" applyFont="1" applyFill="1" applyBorder="1" applyAlignment="1">
      <alignment horizontal="right" vertical="top"/>
    </xf>
    <xf numFmtId="166" fontId="9" fillId="50" borderId="35" xfId="0" applyNumberFormat="1" applyFont="1" applyFill="1" applyBorder="1" applyAlignment="1">
      <alignment horizontal="right" vertical="top"/>
    </xf>
    <xf numFmtId="165" fontId="9" fillId="50" borderId="2" xfId="0" applyNumberFormat="1" applyFont="1" applyFill="1" applyBorder="1" applyAlignment="1">
      <alignment horizontal="right" vertical="top"/>
    </xf>
    <xf numFmtId="0" fontId="27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top"/>
    </xf>
    <xf numFmtId="1" fontId="5" fillId="0" borderId="2" xfId="0" applyNumberFormat="1" applyFont="1" applyBorder="1"/>
    <xf numFmtId="10" fontId="5" fillId="0" borderId="2" xfId="0" applyNumberFormat="1" applyFont="1" applyBorder="1"/>
    <xf numFmtId="0" fontId="5" fillId="43" borderId="2" xfId="0" applyFont="1" applyFill="1" applyBorder="1"/>
    <xf numFmtId="0" fontId="4" fillId="43" borderId="41" xfId="0" applyFont="1" applyFill="1" applyBorder="1" applyAlignment="1">
      <alignment horizontal="left" vertical="center" wrapText="1"/>
    </xf>
    <xf numFmtId="0" fontId="9" fillId="43" borderId="1" xfId="0" applyFont="1" applyFill="1" applyBorder="1" applyAlignment="1">
      <alignment horizontal="right"/>
    </xf>
    <xf numFmtId="1" fontId="6" fillId="43" borderId="2" xfId="0" applyNumberFormat="1" applyFont="1" applyFill="1" applyBorder="1"/>
    <xf numFmtId="0" fontId="6" fillId="43" borderId="2" xfId="0" applyFont="1" applyFill="1" applyBorder="1"/>
    <xf numFmtId="10" fontId="6" fillId="43" borderId="2" xfId="0" applyNumberFormat="1" applyFont="1" applyFill="1" applyBorder="1"/>
    <xf numFmtId="0" fontId="5" fillId="43" borderId="38" xfId="0" applyFont="1" applyFill="1" applyBorder="1"/>
    <xf numFmtId="0" fontId="4" fillId="43" borderId="42" xfId="0" applyFont="1" applyFill="1" applyBorder="1" applyAlignment="1">
      <alignment horizontal="left" vertical="center" wrapText="1"/>
    </xf>
    <xf numFmtId="0" fontId="9" fillId="43" borderId="36" xfId="0" applyFont="1" applyFill="1" applyBorder="1" applyAlignment="1">
      <alignment horizontal="right"/>
    </xf>
    <xf numFmtId="0" fontId="5" fillId="46" borderId="2" xfId="0" applyFont="1" applyFill="1" applyBorder="1"/>
    <xf numFmtId="0" fontId="4" fillId="46" borderId="2" xfId="0" applyFont="1" applyFill="1" applyBorder="1" applyAlignment="1">
      <alignment horizontal="left" vertical="center" wrapText="1"/>
    </xf>
    <xf numFmtId="0" fontId="4" fillId="46" borderId="2" xfId="0" applyFont="1" applyFill="1" applyBorder="1" applyAlignment="1">
      <alignment horizontal="left"/>
    </xf>
    <xf numFmtId="1" fontId="6" fillId="46" borderId="2" xfId="0" applyNumberFormat="1" applyFont="1" applyFill="1" applyBorder="1"/>
    <xf numFmtId="10" fontId="6" fillId="46" borderId="2" xfId="0" applyNumberFormat="1" applyFont="1" applyFill="1" applyBorder="1"/>
    <xf numFmtId="0" fontId="4" fillId="43" borderId="2" xfId="0" applyFont="1" applyFill="1" applyBorder="1" applyAlignment="1">
      <alignment horizontal="left" vertical="center" wrapText="1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right"/>
    </xf>
    <xf numFmtId="1" fontId="6" fillId="4" borderId="2" xfId="0" applyNumberFormat="1" applyFont="1" applyFill="1" applyBorder="1"/>
    <xf numFmtId="10" fontId="6" fillId="4" borderId="2" xfId="0" applyNumberFormat="1" applyFont="1" applyFill="1" applyBorder="1"/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47" borderId="2" xfId="0" applyFont="1" applyFill="1" applyBorder="1" applyAlignment="1">
      <alignment horizontal="center" vertical="center" wrapText="1"/>
    </xf>
    <xf numFmtId="0" fontId="9" fillId="47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top"/>
    </xf>
    <xf numFmtId="0" fontId="30" fillId="0" borderId="2" xfId="0" applyFont="1" applyBorder="1"/>
    <xf numFmtId="0" fontId="33" fillId="38" borderId="2" xfId="0" applyFont="1" applyFill="1" applyBorder="1" applyAlignment="1">
      <alignment vertical="top"/>
    </xf>
    <xf numFmtId="0" fontId="1" fillId="38" borderId="2" xfId="0" applyFont="1" applyFill="1" applyBorder="1"/>
    <xf numFmtId="0" fontId="35" fillId="39" borderId="2" xfId="0" applyFont="1" applyFill="1" applyBorder="1" applyAlignment="1">
      <alignment vertical="top"/>
    </xf>
    <xf numFmtId="0" fontId="1" fillId="39" borderId="2" xfId="0" applyFont="1" applyFill="1" applyBorder="1"/>
    <xf numFmtId="0" fontId="30" fillId="0" borderId="0" xfId="0" applyFont="1" applyAlignment="1">
      <alignment vertical="center"/>
    </xf>
    <xf numFmtId="0" fontId="30" fillId="0" borderId="0" xfId="0" applyFont="1"/>
    <xf numFmtId="0" fontId="37" fillId="41" borderId="2" xfId="0" applyFont="1" applyFill="1" applyBorder="1" applyAlignment="1">
      <alignment vertical="top"/>
    </xf>
    <xf numFmtId="0" fontId="1" fillId="41" borderId="2" xfId="0" applyFont="1" applyFill="1" applyBorder="1"/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center" vertical="top"/>
    </xf>
    <xf numFmtId="19" fontId="30" fillId="0" borderId="0" xfId="0" applyNumberFormat="1" applyFont="1" applyAlignment="1">
      <alignment horizontal="right" vertical="top"/>
    </xf>
    <xf numFmtId="0" fontId="3" fillId="4" borderId="3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0" fillId="0" borderId="15" xfId="41" applyFont="1" applyBorder="1" applyAlignment="1">
      <alignment horizontal="left"/>
    </xf>
    <xf numFmtId="0" fontId="30" fillId="0" borderId="24" xfId="41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39" fillId="3" borderId="2" xfId="0" applyFont="1" applyFill="1" applyBorder="1" applyAlignment="1">
      <alignment horizontal="center" vertical="center" wrapText="1"/>
    </xf>
    <xf numFmtId="49" fontId="25" fillId="37" borderId="2" xfId="0" applyNumberFormat="1" applyFont="1" applyFill="1" applyBorder="1" applyAlignment="1">
      <alignment vertical="center" wrapText="1"/>
    </xf>
    <xf numFmtId="49" fontId="25" fillId="37" borderId="28" xfId="0" applyNumberFormat="1" applyFont="1" applyFill="1" applyBorder="1" applyAlignment="1">
      <alignment vertical="center" wrapText="1"/>
    </xf>
    <xf numFmtId="49" fontId="25" fillId="37" borderId="17" xfId="0" applyNumberFormat="1" applyFont="1" applyFill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49" fontId="25" fillId="37" borderId="19" xfId="0" applyNumberFormat="1" applyFont="1" applyFill="1" applyBorder="1" applyAlignment="1">
      <alignment vertical="center" wrapText="1"/>
    </xf>
    <xf numFmtId="0" fontId="28" fillId="37" borderId="27" xfId="0" applyFont="1" applyFill="1" applyBorder="1" applyAlignment="1">
      <alignment horizontal="center" vertical="center" wrapText="1"/>
    </xf>
    <xf numFmtId="0" fontId="28" fillId="37" borderId="28" xfId="0" applyFont="1" applyFill="1" applyBorder="1" applyAlignment="1">
      <alignment horizontal="center" vertical="center" wrapText="1"/>
    </xf>
    <xf numFmtId="0" fontId="28" fillId="37" borderId="16" xfId="0" applyFont="1" applyFill="1" applyBorder="1" applyAlignment="1">
      <alignment horizontal="center" vertical="center" wrapText="1"/>
    </xf>
    <xf numFmtId="0" fontId="28" fillId="37" borderId="17" xfId="0" applyFont="1" applyFill="1" applyBorder="1" applyAlignment="1">
      <alignment horizontal="center" vertical="center" wrapText="1"/>
    </xf>
    <xf numFmtId="0" fontId="28" fillId="37" borderId="29" xfId="0" applyFont="1" applyFill="1" applyBorder="1" applyAlignment="1">
      <alignment horizontal="center" vertical="center" wrapText="1"/>
    </xf>
    <xf numFmtId="0" fontId="28" fillId="37" borderId="20" xfId="0" applyFont="1" applyFill="1" applyBorder="1" applyAlignment="1">
      <alignment horizontal="center" vertical="center" wrapText="1"/>
    </xf>
    <xf numFmtId="49" fontId="28" fillId="37" borderId="3" xfId="0" applyNumberFormat="1" applyFont="1" applyFill="1" applyBorder="1" applyAlignment="1">
      <alignment horizontal="center" vertical="center" wrapText="1"/>
    </xf>
    <xf numFmtId="49" fontId="28" fillId="37" borderId="4" xfId="0" applyNumberFormat="1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 wrapText="1"/>
    </xf>
    <xf numFmtId="0" fontId="28" fillId="37" borderId="30" xfId="0" applyFont="1" applyFill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D4D0C8"/>
      <rgbColor rgb="00F7F7E7"/>
      <rgbColor rgb="00FFFFB5"/>
      <rgbColor rgb="0073FF7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4" zoomScaleNormal="16448" workbookViewId="0">
      <selection activeCell="H13" sqref="H13"/>
    </sheetView>
  </sheetViews>
  <sheetFormatPr defaultColWidth="9.140625" defaultRowHeight="15" x14ac:dyDescent="0.25"/>
  <cols>
    <col min="1" max="1" width="12.5703125" style="1" customWidth="1"/>
    <col min="2" max="2" width="18.42578125" style="1" customWidth="1"/>
    <col min="3" max="3" width="37.42578125" style="1" customWidth="1"/>
    <col min="4" max="4" width="16.5703125" style="1" bestFit="1" customWidth="1"/>
    <col min="5" max="5" width="15.140625" style="1" customWidth="1"/>
    <col min="6" max="6" width="15.28515625" style="1" customWidth="1"/>
    <col min="7" max="7" width="12.85546875" style="1" customWidth="1"/>
    <col min="8" max="8" width="14.42578125" style="1" customWidth="1"/>
    <col min="9" max="16384" width="9.140625" style="1"/>
  </cols>
  <sheetData>
    <row r="1" spans="1:4" ht="51" customHeight="1" x14ac:dyDescent="0.25">
      <c r="A1" s="141" t="s">
        <v>54</v>
      </c>
      <c r="B1" s="142"/>
      <c r="C1" s="142"/>
      <c r="D1" s="142"/>
    </row>
    <row r="2" spans="1:4" x14ac:dyDescent="0.25">
      <c r="A2" s="143" t="s">
        <v>55</v>
      </c>
      <c r="B2" s="144"/>
      <c r="C2" s="144"/>
      <c r="D2" s="20" t="s">
        <v>56</v>
      </c>
    </row>
    <row r="3" spans="1:4" x14ac:dyDescent="0.25">
      <c r="A3" s="145" t="s">
        <v>2</v>
      </c>
      <c r="B3" s="21" t="s">
        <v>3</v>
      </c>
      <c r="C3" s="21" t="s">
        <v>4</v>
      </c>
      <c r="D3" s="22">
        <v>8</v>
      </c>
    </row>
    <row r="4" spans="1:4" x14ac:dyDescent="0.25">
      <c r="A4" s="146"/>
      <c r="B4" s="21" t="s">
        <v>5</v>
      </c>
      <c r="C4" s="21" t="s">
        <v>6</v>
      </c>
      <c r="D4" s="22">
        <v>22</v>
      </c>
    </row>
    <row r="5" spans="1:4" x14ac:dyDescent="0.25">
      <c r="A5" s="146"/>
      <c r="B5" s="21" t="s">
        <v>7</v>
      </c>
      <c r="C5" s="21" t="s">
        <v>8</v>
      </c>
      <c r="D5" s="22">
        <v>5</v>
      </c>
    </row>
    <row r="6" spans="1:4" x14ac:dyDescent="0.25">
      <c r="A6" s="146"/>
      <c r="B6" s="21" t="s">
        <v>9</v>
      </c>
      <c r="C6" s="21" t="s">
        <v>10</v>
      </c>
      <c r="D6" s="22">
        <v>11</v>
      </c>
    </row>
    <row r="7" spans="1:4" x14ac:dyDescent="0.25">
      <c r="A7" s="146"/>
      <c r="B7" s="21" t="s">
        <v>37</v>
      </c>
      <c r="C7" s="21" t="s">
        <v>36</v>
      </c>
      <c r="D7" s="22">
        <v>8</v>
      </c>
    </row>
    <row r="8" spans="1:4" x14ac:dyDescent="0.25">
      <c r="A8" s="146"/>
      <c r="B8" s="21" t="s">
        <v>11</v>
      </c>
      <c r="C8" s="21" t="s">
        <v>12</v>
      </c>
      <c r="D8" s="22">
        <v>6</v>
      </c>
    </row>
    <row r="9" spans="1:4" x14ac:dyDescent="0.25">
      <c r="A9" s="146"/>
      <c r="B9" s="147" t="s">
        <v>57</v>
      </c>
      <c r="C9" s="148"/>
      <c r="D9" s="23">
        <f>SUM(D3:D8)</f>
        <v>60</v>
      </c>
    </row>
    <row r="10" spans="1:4" x14ac:dyDescent="0.25">
      <c r="A10" s="145" t="s">
        <v>13</v>
      </c>
      <c r="B10" s="21" t="s">
        <v>14</v>
      </c>
      <c r="C10" s="21" t="s">
        <v>15</v>
      </c>
      <c r="D10" s="22">
        <v>24</v>
      </c>
    </row>
    <row r="11" spans="1:4" x14ac:dyDescent="0.25">
      <c r="A11" s="145"/>
      <c r="B11" s="21" t="s">
        <v>16</v>
      </c>
      <c r="C11" s="21" t="s">
        <v>17</v>
      </c>
      <c r="D11" s="22">
        <v>40</v>
      </c>
    </row>
    <row r="12" spans="1:4" x14ac:dyDescent="0.25">
      <c r="A12" s="145"/>
      <c r="B12" s="147" t="s">
        <v>57</v>
      </c>
      <c r="C12" s="147"/>
      <c r="D12" s="23">
        <f>SUM(D10:D11)</f>
        <v>64</v>
      </c>
    </row>
    <row r="13" spans="1:4" x14ac:dyDescent="0.25">
      <c r="A13" s="145" t="s">
        <v>58</v>
      </c>
      <c r="B13" s="21" t="s">
        <v>59</v>
      </c>
      <c r="C13" s="21" t="s">
        <v>60</v>
      </c>
      <c r="D13" s="22">
        <v>3</v>
      </c>
    </row>
    <row r="14" spans="1:4" x14ac:dyDescent="0.25">
      <c r="A14" s="146"/>
      <c r="B14" s="21" t="s">
        <v>61</v>
      </c>
      <c r="C14" s="21" t="s">
        <v>62</v>
      </c>
      <c r="D14" s="22">
        <v>2</v>
      </c>
    </row>
    <row r="15" spans="1:4" x14ac:dyDescent="0.25">
      <c r="A15" s="146"/>
      <c r="B15" s="147" t="s">
        <v>57</v>
      </c>
      <c r="C15" s="148"/>
      <c r="D15" s="23">
        <f>SUM(D13:D14)</f>
        <v>5</v>
      </c>
    </row>
    <row r="16" spans="1:4" x14ac:dyDescent="0.25">
      <c r="A16" s="151" t="s">
        <v>51</v>
      </c>
      <c r="B16" s="152"/>
      <c r="C16" s="152"/>
      <c r="D16" s="24">
        <f>D9+D12+D15</f>
        <v>129</v>
      </c>
    </row>
    <row r="17" spans="1:10" x14ac:dyDescent="0.25">
      <c r="A17" s="150"/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 x14ac:dyDescent="0.25">
      <c r="A18" s="153" t="s">
        <v>63</v>
      </c>
      <c r="B18" s="150"/>
      <c r="C18" s="150"/>
      <c r="D18" s="150"/>
      <c r="E18" s="154"/>
      <c r="F18" s="150"/>
      <c r="G18" s="150"/>
      <c r="H18" s="155"/>
      <c r="I18" s="150"/>
      <c r="J18" s="150"/>
    </row>
    <row r="19" spans="1:10" x14ac:dyDescent="0.25">
      <c r="A19" s="149" t="s">
        <v>64</v>
      </c>
      <c r="B19" s="150"/>
      <c r="C19" s="150"/>
      <c r="D19" s="150"/>
      <c r="E19" s="150"/>
      <c r="F19" s="150"/>
      <c r="G19" s="150"/>
      <c r="H19" s="150"/>
      <c r="I19" s="150"/>
      <c r="J19" s="150"/>
    </row>
    <row r="20" spans="1:10" x14ac:dyDescent="0.25">
      <c r="A20" s="149" t="s">
        <v>65</v>
      </c>
      <c r="B20" s="150"/>
      <c r="C20" s="150"/>
      <c r="D20" s="150"/>
      <c r="E20" s="150"/>
      <c r="F20" s="150"/>
      <c r="G20" s="150"/>
      <c r="H20" s="150"/>
      <c r="I20" s="150"/>
      <c r="J20" s="150"/>
    </row>
    <row r="23" spans="1:10" x14ac:dyDescent="0.25">
      <c r="A23" s="138" t="s">
        <v>90</v>
      </c>
      <c r="B23" s="138"/>
      <c r="C23" s="138"/>
      <c r="D23" s="138"/>
      <c r="E23" s="138"/>
      <c r="F23" s="138"/>
      <c r="G23" s="138"/>
    </row>
    <row r="24" spans="1:10" x14ac:dyDescent="0.25">
      <c r="A24" s="139" t="s">
        <v>0</v>
      </c>
      <c r="B24" s="139" t="s">
        <v>1</v>
      </c>
      <c r="C24" s="140" t="s">
        <v>91</v>
      </c>
      <c r="D24" s="70" t="s">
        <v>92</v>
      </c>
      <c r="E24" s="70" t="s">
        <v>93</v>
      </c>
      <c r="F24" s="70" t="s">
        <v>94</v>
      </c>
      <c r="G24" s="70" t="s">
        <v>95</v>
      </c>
      <c r="H24" s="70" t="s">
        <v>56</v>
      </c>
    </row>
    <row r="25" spans="1:10" x14ac:dyDescent="0.25">
      <c r="A25" s="139"/>
      <c r="B25" s="139"/>
      <c r="C25" s="140"/>
      <c r="D25" s="71" t="s">
        <v>96</v>
      </c>
      <c r="E25" s="72" t="s">
        <v>96</v>
      </c>
      <c r="F25" s="72" t="s">
        <v>96</v>
      </c>
      <c r="G25" s="72" t="s">
        <v>96</v>
      </c>
      <c r="H25" s="72" t="s">
        <v>96</v>
      </c>
    </row>
    <row r="26" spans="1:10" x14ac:dyDescent="0.25">
      <c r="A26" s="73" t="s">
        <v>2</v>
      </c>
      <c r="B26" s="74" t="s">
        <v>3</v>
      </c>
      <c r="C26" s="75" t="s">
        <v>4</v>
      </c>
      <c r="D26" s="76">
        <v>8</v>
      </c>
      <c r="E26" s="76">
        <v>13</v>
      </c>
      <c r="F26" s="77">
        <v>8</v>
      </c>
      <c r="G26" s="78">
        <v>9</v>
      </c>
      <c r="H26" s="78">
        <v>8</v>
      </c>
    </row>
    <row r="27" spans="1:10" x14ac:dyDescent="0.25">
      <c r="A27" s="73"/>
      <c r="B27" s="79" t="s">
        <v>5</v>
      </c>
      <c r="C27" s="81" t="s">
        <v>6</v>
      </c>
      <c r="D27" s="76">
        <v>23</v>
      </c>
      <c r="E27" s="76">
        <v>35</v>
      </c>
      <c r="F27" s="77">
        <v>19</v>
      </c>
      <c r="G27" s="78">
        <v>29</v>
      </c>
      <c r="H27" s="78">
        <v>22</v>
      </c>
    </row>
    <row r="28" spans="1:10" x14ac:dyDescent="0.25">
      <c r="A28" s="73"/>
      <c r="B28" s="4" t="s">
        <v>37</v>
      </c>
      <c r="C28" s="80" t="s">
        <v>36</v>
      </c>
      <c r="D28" s="76">
        <v>7</v>
      </c>
      <c r="E28" s="76">
        <v>14</v>
      </c>
      <c r="F28" s="77">
        <v>14</v>
      </c>
      <c r="G28" s="78">
        <v>10</v>
      </c>
      <c r="H28" s="78">
        <v>5</v>
      </c>
    </row>
    <row r="29" spans="1:10" x14ac:dyDescent="0.25">
      <c r="A29" s="73"/>
      <c r="B29" s="79" t="s">
        <v>7</v>
      </c>
      <c r="C29" s="81" t="s">
        <v>8</v>
      </c>
      <c r="D29" s="76">
        <v>4</v>
      </c>
      <c r="E29" s="76">
        <v>6</v>
      </c>
      <c r="F29" s="77">
        <v>3</v>
      </c>
      <c r="G29" s="78">
        <v>6</v>
      </c>
      <c r="H29" s="78">
        <v>11</v>
      </c>
    </row>
    <row r="30" spans="1:10" x14ac:dyDescent="0.25">
      <c r="A30" s="73"/>
      <c r="B30" s="79" t="s">
        <v>9</v>
      </c>
      <c r="C30" s="81" t="s">
        <v>10</v>
      </c>
      <c r="D30" s="76">
        <v>8</v>
      </c>
      <c r="E30" s="76">
        <v>8</v>
      </c>
      <c r="F30" s="77">
        <v>10</v>
      </c>
      <c r="G30" s="78">
        <v>6</v>
      </c>
      <c r="H30" s="78">
        <v>8</v>
      </c>
    </row>
    <row r="31" spans="1:10" x14ac:dyDescent="0.25">
      <c r="A31" s="73"/>
      <c r="B31" s="79" t="s">
        <v>11</v>
      </c>
      <c r="C31" s="81" t="s">
        <v>97</v>
      </c>
      <c r="D31" s="76"/>
      <c r="E31" s="78">
        <v>1</v>
      </c>
      <c r="F31" s="82">
        <v>4</v>
      </c>
      <c r="G31" s="78">
        <v>0</v>
      </c>
      <c r="H31" s="78">
        <v>6</v>
      </c>
    </row>
    <row r="32" spans="1:10" x14ac:dyDescent="0.25">
      <c r="A32" s="83"/>
      <c r="B32" s="83"/>
      <c r="C32" s="84" t="s">
        <v>98</v>
      </c>
      <c r="D32" s="85">
        <f>SUM(D26:D30)</f>
        <v>50</v>
      </c>
      <c r="E32" s="86">
        <f>SUM(E26:E31)</f>
        <v>77</v>
      </c>
      <c r="F32" s="86">
        <f>SUM(F26:F31)</f>
        <v>58</v>
      </c>
      <c r="G32" s="87">
        <f>SUM(G26:G31)</f>
        <v>60</v>
      </c>
      <c r="H32" s="87">
        <f>SUM(H26:H31)</f>
        <v>60</v>
      </c>
    </row>
    <row r="33" spans="1:8" x14ac:dyDescent="0.25">
      <c r="A33" s="88" t="s">
        <v>13</v>
      </c>
      <c r="B33" s="79" t="s">
        <v>14</v>
      </c>
      <c r="C33" s="81" t="s">
        <v>15</v>
      </c>
      <c r="D33" s="76">
        <v>24</v>
      </c>
      <c r="E33" s="77">
        <v>19</v>
      </c>
      <c r="F33" s="77">
        <v>22</v>
      </c>
      <c r="G33" s="78">
        <v>16</v>
      </c>
      <c r="H33" s="78">
        <v>24</v>
      </c>
    </row>
    <row r="34" spans="1:8" x14ac:dyDescent="0.25">
      <c r="A34" s="74"/>
      <c r="B34" s="79" t="s">
        <v>16</v>
      </c>
      <c r="C34" s="81" t="s">
        <v>17</v>
      </c>
      <c r="D34" s="76">
        <v>36</v>
      </c>
      <c r="E34" s="77">
        <v>33</v>
      </c>
      <c r="F34" s="77">
        <v>37</v>
      </c>
      <c r="G34" s="78">
        <v>36</v>
      </c>
      <c r="H34" s="78">
        <v>40</v>
      </c>
    </row>
    <row r="35" spans="1:8" x14ac:dyDescent="0.25">
      <c r="A35" s="89"/>
      <c r="B35" s="89"/>
      <c r="C35" s="90" t="s">
        <v>98</v>
      </c>
      <c r="D35" s="91">
        <f>SUM(D33:D34)</f>
        <v>60</v>
      </c>
      <c r="E35" s="92">
        <f>SUM(E33:E34)</f>
        <v>52</v>
      </c>
      <c r="F35" s="93">
        <v>59</v>
      </c>
      <c r="G35" s="94">
        <f>SUM(G33:G34)</f>
        <v>52</v>
      </c>
      <c r="H35" s="94">
        <f>SUM(H33:H34)</f>
        <v>64</v>
      </c>
    </row>
    <row r="36" spans="1:8" x14ac:dyDescent="0.25">
      <c r="A36" s="95" t="s">
        <v>58</v>
      </c>
      <c r="B36" s="95" t="s">
        <v>59</v>
      </c>
      <c r="C36" s="96" t="s">
        <v>60</v>
      </c>
      <c r="D36" s="97"/>
      <c r="E36" s="98"/>
      <c r="F36" s="99"/>
      <c r="G36" s="100"/>
      <c r="H36" s="100">
        <v>3</v>
      </c>
    </row>
    <row r="37" spans="1:8" x14ac:dyDescent="0.25">
      <c r="A37" s="95"/>
      <c r="B37" s="95" t="s">
        <v>61</v>
      </c>
      <c r="C37" s="96" t="s">
        <v>62</v>
      </c>
      <c r="D37" s="97"/>
      <c r="E37" s="98"/>
      <c r="F37" s="99"/>
      <c r="G37" s="100"/>
      <c r="H37" s="100">
        <v>2</v>
      </c>
    </row>
    <row r="38" spans="1:8" x14ac:dyDescent="0.25">
      <c r="A38" s="101"/>
      <c r="B38" s="101"/>
      <c r="C38" s="102" t="s">
        <v>98</v>
      </c>
      <c r="D38" s="103">
        <f>SUM(D36:D37)</f>
        <v>0</v>
      </c>
      <c r="E38" s="104">
        <f>SUM(E36:E37)</f>
        <v>0</v>
      </c>
      <c r="F38" s="104">
        <f t="shared" ref="F38:H38" si="0">SUM(F36:F37)</f>
        <v>0</v>
      </c>
      <c r="G38" s="104">
        <f t="shared" si="0"/>
        <v>0</v>
      </c>
      <c r="H38" s="104">
        <f t="shared" si="0"/>
        <v>5</v>
      </c>
    </row>
    <row r="39" spans="1:8" x14ac:dyDescent="0.25">
      <c r="A39" s="105"/>
      <c r="B39" s="105"/>
      <c r="C39" s="106" t="s">
        <v>99</v>
      </c>
      <c r="D39" s="107">
        <f>+D32+D35+D38</f>
        <v>110</v>
      </c>
      <c r="E39" s="107">
        <f t="shared" ref="E39:H39" si="1">+E32+E35+E38</f>
        <v>129</v>
      </c>
      <c r="F39" s="107">
        <f t="shared" si="1"/>
        <v>117</v>
      </c>
      <c r="G39" s="107">
        <f t="shared" si="1"/>
        <v>112</v>
      </c>
      <c r="H39" s="107">
        <f t="shared" si="1"/>
        <v>129</v>
      </c>
    </row>
    <row r="40" spans="1:8" ht="38.25" x14ac:dyDescent="0.25">
      <c r="D40" s="108" t="s">
        <v>100</v>
      </c>
      <c r="E40" s="108" t="s">
        <v>101</v>
      </c>
      <c r="F40" s="108" t="s">
        <v>102</v>
      </c>
      <c r="G40" s="108" t="s">
        <v>103</v>
      </c>
    </row>
  </sheetData>
  <mergeCells count="19">
    <mergeCell ref="A18:D18"/>
    <mergeCell ref="E18:G18"/>
    <mergeCell ref="H18:J18"/>
    <mergeCell ref="A23:G23"/>
    <mergeCell ref="A24:A25"/>
    <mergeCell ref="B24:B25"/>
    <mergeCell ref="C24:C25"/>
    <mergeCell ref="A1:D1"/>
    <mergeCell ref="A2:C2"/>
    <mergeCell ref="A3:A9"/>
    <mergeCell ref="B9:C9"/>
    <mergeCell ref="A10:A12"/>
    <mergeCell ref="B12:C12"/>
    <mergeCell ref="A13:A15"/>
    <mergeCell ref="B15:C15"/>
    <mergeCell ref="A19:J19"/>
    <mergeCell ref="A20:J20"/>
    <mergeCell ref="A16:C16"/>
    <mergeCell ref="A17:J17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workbookViewId="0"/>
  </sheetViews>
  <sheetFormatPr defaultRowHeight="12.75" x14ac:dyDescent="0.2"/>
  <sheetData>
    <row r="1" spans="1:2" x14ac:dyDescent="0.2">
      <c r="A1" t="s">
        <v>18</v>
      </c>
      <c r="B1" t="s">
        <v>31</v>
      </c>
    </row>
    <row r="8" spans="1:2" x14ac:dyDescent="0.2">
      <c r="A8" t="s">
        <v>19</v>
      </c>
    </row>
    <row r="15" spans="1:2" x14ac:dyDescent="0.2">
      <c r="A15" t="s">
        <v>20</v>
      </c>
    </row>
    <row r="22" spans="1:1" x14ac:dyDescent="0.2">
      <c r="A22" t="s">
        <v>21</v>
      </c>
    </row>
    <row r="56" spans="1:1" x14ac:dyDescent="0.2">
      <c r="A56" t="s">
        <v>22</v>
      </c>
    </row>
    <row r="63" spans="1:1" x14ac:dyDescent="0.2">
      <c r="A63" t="s">
        <v>23</v>
      </c>
    </row>
    <row r="70" spans="1:1" x14ac:dyDescent="0.2">
      <c r="A70" t="s">
        <v>24</v>
      </c>
    </row>
    <row r="77" spans="1:1" x14ac:dyDescent="0.2">
      <c r="A77" t="s">
        <v>25</v>
      </c>
    </row>
    <row r="84" spans="1:1" x14ac:dyDescent="0.2">
      <c r="A84" t="s">
        <v>26</v>
      </c>
    </row>
    <row r="91" spans="1:1" x14ac:dyDescent="0.2">
      <c r="A91" t="s">
        <v>27</v>
      </c>
    </row>
    <row r="98" spans="1:1" x14ac:dyDescent="0.2">
      <c r="A98" t="s">
        <v>28</v>
      </c>
    </row>
    <row r="105" spans="1:1" x14ac:dyDescent="0.2">
      <c r="A105" t="s">
        <v>29</v>
      </c>
    </row>
    <row r="112" spans="1:1" x14ac:dyDescent="0.2">
      <c r="A112" t="s">
        <v>30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workbookViewId="0">
      <selection activeCell="A43" sqref="A43"/>
    </sheetView>
  </sheetViews>
  <sheetFormatPr defaultColWidth="9.140625" defaultRowHeight="12.75" x14ac:dyDescent="0.2"/>
  <cols>
    <col min="1" max="1" width="9.140625" style="5"/>
    <col min="2" max="2" width="30.140625" style="9" bestFit="1" customWidth="1"/>
    <col min="3" max="3" width="23" style="5" customWidth="1"/>
    <col min="4" max="5" width="14.5703125" style="5" customWidth="1"/>
    <col min="6" max="6" width="19.5703125" style="5" customWidth="1"/>
    <col min="7" max="16384" width="9.140625" style="5"/>
  </cols>
  <sheetData>
    <row r="1" spans="1:18" ht="59.25" customHeight="1" x14ac:dyDescent="0.25">
      <c r="A1" s="1"/>
      <c r="B1" s="10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64" t="s">
        <v>104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66"/>
      <c r="O2" s="166"/>
      <c r="P2" s="1"/>
      <c r="Q2" s="1"/>
      <c r="R2" s="1"/>
    </row>
    <row r="3" spans="1:18" ht="39.75" customHeight="1" x14ac:dyDescent="0.2">
      <c r="A3" s="167" t="s">
        <v>0</v>
      </c>
      <c r="B3" s="167" t="s">
        <v>33</v>
      </c>
      <c r="C3" s="170" t="s">
        <v>1</v>
      </c>
      <c r="D3" s="157" t="s">
        <v>105</v>
      </c>
      <c r="E3" s="157"/>
      <c r="F3" s="158"/>
      <c r="G3" s="156" t="s">
        <v>106</v>
      </c>
      <c r="H3" s="157"/>
      <c r="I3" s="158"/>
      <c r="J3" s="156" t="s">
        <v>107</v>
      </c>
      <c r="K3" s="157"/>
      <c r="L3" s="158"/>
      <c r="M3" s="156" t="s">
        <v>108</v>
      </c>
      <c r="N3" s="157"/>
      <c r="O3" s="158"/>
      <c r="P3" s="156" t="s">
        <v>66</v>
      </c>
      <c r="Q3" s="157"/>
      <c r="R3" s="158"/>
    </row>
    <row r="4" spans="1:18" s="7" customFormat="1" ht="60" x14ac:dyDescent="0.2">
      <c r="A4" s="168"/>
      <c r="B4" s="169"/>
      <c r="C4" s="170"/>
      <c r="D4" s="110" t="s">
        <v>109</v>
      </c>
      <c r="E4" s="111" t="s">
        <v>34</v>
      </c>
      <c r="F4" s="111" t="s">
        <v>35</v>
      </c>
      <c r="G4" s="110" t="s">
        <v>109</v>
      </c>
      <c r="H4" s="111" t="s">
        <v>34</v>
      </c>
      <c r="I4" s="111" t="s">
        <v>35</v>
      </c>
      <c r="J4" s="110" t="s">
        <v>109</v>
      </c>
      <c r="K4" s="111" t="s">
        <v>34</v>
      </c>
      <c r="L4" s="111" t="s">
        <v>35</v>
      </c>
      <c r="M4" s="110" t="s">
        <v>109</v>
      </c>
      <c r="N4" s="111" t="s">
        <v>34</v>
      </c>
      <c r="O4" s="111" t="s">
        <v>35</v>
      </c>
      <c r="P4" s="110" t="s">
        <v>109</v>
      </c>
      <c r="Q4" s="111" t="s">
        <v>34</v>
      </c>
      <c r="R4" s="111" t="s">
        <v>35</v>
      </c>
    </row>
    <row r="5" spans="1:18" ht="15" x14ac:dyDescent="0.25">
      <c r="A5" s="78" t="s">
        <v>2</v>
      </c>
      <c r="B5" s="112" t="s">
        <v>4</v>
      </c>
      <c r="C5" s="113" t="s">
        <v>3</v>
      </c>
      <c r="D5" s="114">
        <v>8</v>
      </c>
      <c r="E5" s="78">
        <v>1</v>
      </c>
      <c r="F5" s="115">
        <f t="shared" ref="F5:F18" si="0">E5/D5</f>
        <v>0.125</v>
      </c>
      <c r="G5" s="77">
        <v>13</v>
      </c>
      <c r="H5" s="78">
        <v>1</v>
      </c>
      <c r="I5" s="115">
        <f t="shared" ref="I5:I18" si="1">H5/G5</f>
        <v>7.6923076923076927E-2</v>
      </c>
      <c r="J5" s="114">
        <v>8</v>
      </c>
      <c r="K5" s="78">
        <v>0</v>
      </c>
      <c r="L5" s="115">
        <f t="shared" ref="L5:L18" si="2">K5/J5</f>
        <v>0</v>
      </c>
      <c r="M5" s="114">
        <v>9</v>
      </c>
      <c r="N5" s="78"/>
      <c r="O5" s="115">
        <f t="shared" ref="O5:O18" si="3">N5/M5</f>
        <v>0</v>
      </c>
      <c r="P5" s="114">
        <v>8</v>
      </c>
      <c r="Q5" s="78">
        <v>2</v>
      </c>
      <c r="R5" s="115">
        <f t="shared" ref="R5:R9" si="4">Q5/P5</f>
        <v>0.25</v>
      </c>
    </row>
    <row r="6" spans="1:18" ht="15" x14ac:dyDescent="0.25">
      <c r="A6" s="78" t="s">
        <v>2</v>
      </c>
      <c r="B6" s="112" t="s">
        <v>6</v>
      </c>
      <c r="C6" s="4" t="s">
        <v>5</v>
      </c>
      <c r="D6" s="114">
        <v>23</v>
      </c>
      <c r="E6" s="78">
        <v>6</v>
      </c>
      <c r="F6" s="115">
        <f t="shared" si="0"/>
        <v>0.2608695652173913</v>
      </c>
      <c r="G6" s="77">
        <v>35</v>
      </c>
      <c r="H6" s="78">
        <v>4</v>
      </c>
      <c r="I6" s="115">
        <f t="shared" si="1"/>
        <v>0.11428571428571428</v>
      </c>
      <c r="J6" s="114">
        <v>19</v>
      </c>
      <c r="K6" s="78">
        <v>5</v>
      </c>
      <c r="L6" s="115">
        <f t="shared" si="2"/>
        <v>0.26315789473684209</v>
      </c>
      <c r="M6" s="114">
        <v>29</v>
      </c>
      <c r="N6" s="78"/>
      <c r="O6" s="115">
        <f t="shared" si="3"/>
        <v>0</v>
      </c>
      <c r="P6" s="114">
        <v>22</v>
      </c>
      <c r="Q6" s="78">
        <v>3</v>
      </c>
      <c r="R6" s="115">
        <f t="shared" si="4"/>
        <v>0.13636363636363635</v>
      </c>
    </row>
    <row r="7" spans="1:18" ht="30" x14ac:dyDescent="0.25">
      <c r="A7" s="78" t="s">
        <v>2</v>
      </c>
      <c r="B7" s="112" t="s">
        <v>36</v>
      </c>
      <c r="C7" s="4" t="s">
        <v>37</v>
      </c>
      <c r="D7" s="114">
        <v>7</v>
      </c>
      <c r="E7" s="78">
        <v>1</v>
      </c>
      <c r="F7" s="115">
        <f t="shared" si="0"/>
        <v>0.14285714285714285</v>
      </c>
      <c r="G7" s="77">
        <v>14</v>
      </c>
      <c r="H7" s="78">
        <v>1</v>
      </c>
      <c r="I7" s="115">
        <f t="shared" si="1"/>
        <v>7.1428571428571425E-2</v>
      </c>
      <c r="J7" s="114">
        <v>14</v>
      </c>
      <c r="K7" s="78">
        <v>5</v>
      </c>
      <c r="L7" s="115">
        <f t="shared" si="2"/>
        <v>0.35714285714285715</v>
      </c>
      <c r="M7" s="114">
        <v>10</v>
      </c>
      <c r="N7" s="78"/>
      <c r="O7" s="115">
        <f t="shared" si="3"/>
        <v>0</v>
      </c>
      <c r="P7" s="114">
        <v>8</v>
      </c>
      <c r="Q7" s="78">
        <v>0</v>
      </c>
      <c r="R7" s="115">
        <f t="shared" si="4"/>
        <v>0</v>
      </c>
    </row>
    <row r="8" spans="1:18" ht="15" x14ac:dyDescent="0.25">
      <c r="A8" s="78" t="s">
        <v>2</v>
      </c>
      <c r="B8" s="112" t="s">
        <v>8</v>
      </c>
      <c r="C8" s="4" t="s">
        <v>7</v>
      </c>
      <c r="D8" s="114">
        <v>4</v>
      </c>
      <c r="E8" s="78">
        <v>3</v>
      </c>
      <c r="F8" s="115">
        <f t="shared" si="0"/>
        <v>0.75</v>
      </c>
      <c r="G8" s="77">
        <v>6</v>
      </c>
      <c r="H8" s="78">
        <v>0</v>
      </c>
      <c r="I8" s="115">
        <f t="shared" si="1"/>
        <v>0</v>
      </c>
      <c r="J8" s="114">
        <v>3</v>
      </c>
      <c r="K8" s="78">
        <v>0</v>
      </c>
      <c r="L8" s="115">
        <f t="shared" si="2"/>
        <v>0</v>
      </c>
      <c r="M8" s="114">
        <v>6</v>
      </c>
      <c r="N8" s="78"/>
      <c r="O8" s="115">
        <f t="shared" si="3"/>
        <v>0</v>
      </c>
      <c r="P8" s="114">
        <v>5</v>
      </c>
      <c r="Q8" s="78">
        <v>1</v>
      </c>
      <c r="R8" s="115">
        <f t="shared" si="4"/>
        <v>0.2</v>
      </c>
    </row>
    <row r="9" spans="1:18" ht="15" x14ac:dyDescent="0.25">
      <c r="A9" s="78" t="s">
        <v>2</v>
      </c>
      <c r="B9" s="112" t="s">
        <v>10</v>
      </c>
      <c r="C9" s="4" t="s">
        <v>9</v>
      </c>
      <c r="D9" s="114">
        <v>8</v>
      </c>
      <c r="E9" s="78">
        <v>2</v>
      </c>
      <c r="F9" s="115">
        <f t="shared" si="0"/>
        <v>0.25</v>
      </c>
      <c r="G9" s="77">
        <v>8</v>
      </c>
      <c r="H9" s="78">
        <v>0</v>
      </c>
      <c r="I9" s="115">
        <f t="shared" si="1"/>
        <v>0</v>
      </c>
      <c r="J9" s="114">
        <v>10</v>
      </c>
      <c r="K9" s="78">
        <v>0</v>
      </c>
      <c r="L9" s="115">
        <f t="shared" si="2"/>
        <v>0</v>
      </c>
      <c r="M9" s="114">
        <v>6</v>
      </c>
      <c r="N9" s="78"/>
      <c r="O9" s="115">
        <f t="shared" si="3"/>
        <v>0</v>
      </c>
      <c r="P9" s="114">
        <v>11</v>
      </c>
      <c r="Q9" s="78">
        <v>0</v>
      </c>
      <c r="R9" s="115">
        <f t="shared" si="4"/>
        <v>0</v>
      </c>
    </row>
    <row r="10" spans="1:18" ht="15" x14ac:dyDescent="0.25">
      <c r="A10" s="78" t="s">
        <v>2</v>
      </c>
      <c r="B10" s="112" t="s">
        <v>12</v>
      </c>
      <c r="C10" s="4" t="s">
        <v>11</v>
      </c>
      <c r="D10" s="114">
        <v>0</v>
      </c>
      <c r="E10" s="78">
        <v>0</v>
      </c>
      <c r="F10" s="115" t="e">
        <f t="shared" si="0"/>
        <v>#DIV/0!</v>
      </c>
      <c r="G10" s="114">
        <v>1</v>
      </c>
      <c r="H10" s="78">
        <v>0</v>
      </c>
      <c r="I10" s="115">
        <f t="shared" si="1"/>
        <v>0</v>
      </c>
      <c r="J10" s="114">
        <v>4</v>
      </c>
      <c r="K10" s="78">
        <v>0</v>
      </c>
      <c r="L10" s="115">
        <f t="shared" si="2"/>
        <v>0</v>
      </c>
      <c r="M10" s="114">
        <v>0</v>
      </c>
      <c r="N10" s="78"/>
      <c r="O10" s="115">
        <v>0</v>
      </c>
      <c r="P10" s="114">
        <v>6</v>
      </c>
      <c r="Q10" s="78">
        <v>0</v>
      </c>
      <c r="R10" s="115">
        <v>0</v>
      </c>
    </row>
    <row r="11" spans="1:18" ht="15" x14ac:dyDescent="0.25">
      <c r="A11" s="116"/>
      <c r="B11" s="117"/>
      <c r="C11" s="118" t="s">
        <v>79</v>
      </c>
      <c r="D11" s="119">
        <f>SUM(D5:D10)</f>
        <v>50</v>
      </c>
      <c r="E11" s="120">
        <f>SUM(E5:E10)</f>
        <v>13</v>
      </c>
      <c r="F11" s="121">
        <f t="shared" si="0"/>
        <v>0.26</v>
      </c>
      <c r="G11" s="119">
        <f>SUM(G5:G10)</f>
        <v>77</v>
      </c>
      <c r="H11" s="120">
        <f>SUM(H5:H10)</f>
        <v>6</v>
      </c>
      <c r="I11" s="121">
        <f t="shared" si="1"/>
        <v>7.792207792207792E-2</v>
      </c>
      <c r="J11" s="119">
        <f>SUM(J5:J10)</f>
        <v>58</v>
      </c>
      <c r="K11" s="120">
        <f>SUM(K5:K10)</f>
        <v>10</v>
      </c>
      <c r="L11" s="121">
        <f t="shared" si="2"/>
        <v>0.17241379310344829</v>
      </c>
      <c r="M11" s="119">
        <f>SUM(M5:M10)</f>
        <v>60</v>
      </c>
      <c r="N11" s="120">
        <f>SUM(N5:N10)</f>
        <v>0</v>
      </c>
      <c r="O11" s="121">
        <f t="shared" si="3"/>
        <v>0</v>
      </c>
      <c r="P11" s="119">
        <f>SUM(P5:P10)</f>
        <v>60</v>
      </c>
      <c r="Q11" s="120">
        <f>SUM(Q5:Q10)</f>
        <v>6</v>
      </c>
      <c r="R11" s="121">
        <f t="shared" ref="R11:R17" si="5">Q11/P11</f>
        <v>0.1</v>
      </c>
    </row>
    <row r="12" spans="1:18" ht="15" x14ac:dyDescent="0.25">
      <c r="A12" s="78" t="s">
        <v>13</v>
      </c>
      <c r="B12" s="112" t="s">
        <v>15</v>
      </c>
      <c r="C12" s="4" t="s">
        <v>14</v>
      </c>
      <c r="D12" s="114">
        <v>24</v>
      </c>
      <c r="E12" s="78">
        <v>16</v>
      </c>
      <c r="F12" s="115">
        <f t="shared" si="0"/>
        <v>0.66666666666666663</v>
      </c>
      <c r="G12" s="77">
        <v>19</v>
      </c>
      <c r="H12" s="78">
        <v>9</v>
      </c>
      <c r="I12" s="115">
        <f t="shared" si="1"/>
        <v>0.47368421052631576</v>
      </c>
      <c r="J12" s="114">
        <v>22</v>
      </c>
      <c r="K12" s="78">
        <v>9</v>
      </c>
      <c r="L12" s="115">
        <f t="shared" si="2"/>
        <v>0.40909090909090912</v>
      </c>
      <c r="M12" s="114">
        <v>16</v>
      </c>
      <c r="N12" s="78"/>
      <c r="O12" s="115">
        <f t="shared" si="3"/>
        <v>0</v>
      </c>
      <c r="P12" s="114">
        <v>24</v>
      </c>
      <c r="Q12" s="78">
        <v>8</v>
      </c>
      <c r="R12" s="115">
        <f t="shared" si="5"/>
        <v>0.33333333333333331</v>
      </c>
    </row>
    <row r="13" spans="1:18" ht="15" x14ac:dyDescent="0.25">
      <c r="A13" s="78" t="s">
        <v>13</v>
      </c>
      <c r="B13" s="112" t="s">
        <v>17</v>
      </c>
      <c r="C13" s="4" t="s">
        <v>16</v>
      </c>
      <c r="D13" s="114">
        <v>36</v>
      </c>
      <c r="E13" s="78">
        <v>18</v>
      </c>
      <c r="F13" s="115">
        <f t="shared" si="0"/>
        <v>0.5</v>
      </c>
      <c r="G13" s="77">
        <v>33</v>
      </c>
      <c r="H13" s="78">
        <v>14</v>
      </c>
      <c r="I13" s="115">
        <f t="shared" si="1"/>
        <v>0.42424242424242425</v>
      </c>
      <c r="J13" s="114">
        <v>37</v>
      </c>
      <c r="K13" s="78">
        <v>18</v>
      </c>
      <c r="L13" s="115">
        <f t="shared" si="2"/>
        <v>0.48648648648648651</v>
      </c>
      <c r="M13" s="114">
        <v>36</v>
      </c>
      <c r="N13" s="78"/>
      <c r="O13" s="115">
        <f t="shared" si="3"/>
        <v>0</v>
      </c>
      <c r="P13" s="114">
        <v>40</v>
      </c>
      <c r="Q13" s="78">
        <v>17</v>
      </c>
      <c r="R13" s="115">
        <f t="shared" si="5"/>
        <v>0.42499999999999999</v>
      </c>
    </row>
    <row r="14" spans="1:18" ht="15" x14ac:dyDescent="0.25">
      <c r="A14" s="122"/>
      <c r="B14" s="123"/>
      <c r="C14" s="124" t="s">
        <v>79</v>
      </c>
      <c r="D14" s="119">
        <f>SUM(D12:D13)</f>
        <v>60</v>
      </c>
      <c r="E14" s="120">
        <f>SUM(E12:E13)</f>
        <v>34</v>
      </c>
      <c r="F14" s="121">
        <f t="shared" si="0"/>
        <v>0.56666666666666665</v>
      </c>
      <c r="G14" s="119">
        <f>SUM(G12:G13)</f>
        <v>52</v>
      </c>
      <c r="H14" s="120">
        <f>SUM(H12:H13)</f>
        <v>23</v>
      </c>
      <c r="I14" s="121">
        <f t="shared" si="1"/>
        <v>0.44230769230769229</v>
      </c>
      <c r="J14" s="119">
        <f>SUM(J12:J13)</f>
        <v>59</v>
      </c>
      <c r="K14" s="120">
        <f>SUM(K12:K13)</f>
        <v>27</v>
      </c>
      <c r="L14" s="121">
        <f t="shared" si="2"/>
        <v>0.4576271186440678</v>
      </c>
      <c r="M14" s="119">
        <v>52</v>
      </c>
      <c r="N14" s="120">
        <f>SUM(N12:N13)</f>
        <v>0</v>
      </c>
      <c r="O14" s="121">
        <f t="shared" si="3"/>
        <v>0</v>
      </c>
      <c r="P14" s="119">
        <v>64</v>
      </c>
      <c r="Q14" s="120">
        <f>SUM(Q12:Q13)</f>
        <v>25</v>
      </c>
      <c r="R14" s="121">
        <f t="shared" si="5"/>
        <v>0.390625</v>
      </c>
    </row>
    <row r="15" spans="1:18" ht="15" x14ac:dyDescent="0.25">
      <c r="A15" s="125" t="s">
        <v>58</v>
      </c>
      <c r="B15" s="126" t="s">
        <v>60</v>
      </c>
      <c r="C15" s="127" t="s">
        <v>59</v>
      </c>
      <c r="D15" s="128"/>
      <c r="E15" s="100"/>
      <c r="F15" s="129"/>
      <c r="G15" s="128"/>
      <c r="H15" s="100"/>
      <c r="I15" s="129"/>
      <c r="J15" s="128"/>
      <c r="K15" s="100"/>
      <c r="L15" s="129"/>
      <c r="M15" s="128"/>
      <c r="N15" s="100"/>
      <c r="O15" s="129"/>
      <c r="P15" s="128">
        <v>2</v>
      </c>
      <c r="Q15" s="100">
        <v>0</v>
      </c>
      <c r="R15" s="121">
        <f t="shared" si="5"/>
        <v>0</v>
      </c>
    </row>
    <row r="16" spans="1:18" ht="15" x14ac:dyDescent="0.25">
      <c r="A16" s="125" t="s">
        <v>58</v>
      </c>
      <c r="B16" s="126" t="s">
        <v>110</v>
      </c>
      <c r="C16" s="127" t="s">
        <v>61</v>
      </c>
      <c r="D16" s="128"/>
      <c r="E16" s="100"/>
      <c r="F16" s="129"/>
      <c r="G16" s="128"/>
      <c r="H16" s="100"/>
      <c r="I16" s="129"/>
      <c r="J16" s="128"/>
      <c r="K16" s="100"/>
      <c r="L16" s="129"/>
      <c r="M16" s="128"/>
      <c r="N16" s="100"/>
      <c r="O16" s="129"/>
      <c r="P16" s="128">
        <v>2</v>
      </c>
      <c r="Q16" s="100">
        <v>0</v>
      </c>
      <c r="R16" s="121">
        <f t="shared" si="5"/>
        <v>0</v>
      </c>
    </row>
    <row r="17" spans="1:18" ht="15" x14ac:dyDescent="0.25">
      <c r="A17" s="116"/>
      <c r="B17" s="130"/>
      <c r="C17" s="124" t="s">
        <v>79</v>
      </c>
      <c r="D17" s="119"/>
      <c r="E17" s="120"/>
      <c r="F17" s="121"/>
      <c r="G17" s="119"/>
      <c r="H17" s="120"/>
      <c r="I17" s="121"/>
      <c r="J17" s="119"/>
      <c r="K17" s="120"/>
      <c r="L17" s="121"/>
      <c r="M17" s="119"/>
      <c r="N17" s="120"/>
      <c r="O17" s="121"/>
      <c r="P17" s="119">
        <v>4</v>
      </c>
      <c r="Q17" s="120">
        <v>0</v>
      </c>
      <c r="R17" s="121">
        <f t="shared" si="5"/>
        <v>0</v>
      </c>
    </row>
    <row r="18" spans="1:18" s="32" customFormat="1" ht="15" x14ac:dyDescent="0.25">
      <c r="A18" s="131"/>
      <c r="B18" s="132"/>
      <c r="C18" s="133" t="s">
        <v>87</v>
      </c>
      <c r="D18" s="134">
        <f>+D11+D14</f>
        <v>110</v>
      </c>
      <c r="E18" s="134">
        <f>+E11+E14</f>
        <v>47</v>
      </c>
      <c r="F18" s="135">
        <f t="shared" si="0"/>
        <v>0.42727272727272725</v>
      </c>
      <c r="G18" s="134">
        <f>+G11+G14</f>
        <v>129</v>
      </c>
      <c r="H18" s="134">
        <f>+H11+H14</f>
        <v>29</v>
      </c>
      <c r="I18" s="135">
        <f t="shared" si="1"/>
        <v>0.22480620155038761</v>
      </c>
      <c r="J18" s="134">
        <f>+J11+J14</f>
        <v>117</v>
      </c>
      <c r="K18" s="134">
        <f>+K11+K14</f>
        <v>37</v>
      </c>
      <c r="L18" s="135">
        <f t="shared" si="2"/>
        <v>0.31623931623931623</v>
      </c>
      <c r="M18" s="134">
        <f>+M11+M14</f>
        <v>112</v>
      </c>
      <c r="N18" s="134">
        <f>+N11+N14</f>
        <v>0</v>
      </c>
      <c r="O18" s="135">
        <f t="shared" si="3"/>
        <v>0</v>
      </c>
      <c r="P18" s="134">
        <f>+P11+P14+P17</f>
        <v>128</v>
      </c>
      <c r="Q18" s="134">
        <f>+Q11+Q14</f>
        <v>31</v>
      </c>
      <c r="R18" s="135">
        <f>Q18/P18</f>
        <v>0.2421875</v>
      </c>
    </row>
    <row r="19" spans="1:18" ht="58.5" customHeight="1" x14ac:dyDescent="0.25">
      <c r="A19" s="1"/>
      <c r="B19" s="109"/>
      <c r="C19" s="1"/>
      <c r="D19" s="159" t="s">
        <v>111</v>
      </c>
      <c r="E19" s="160"/>
      <c r="F19" s="161"/>
      <c r="G19" s="159" t="s">
        <v>112</v>
      </c>
      <c r="H19" s="162"/>
      <c r="I19" s="163"/>
      <c r="J19" s="159" t="s">
        <v>113</v>
      </c>
      <c r="K19" s="162"/>
      <c r="L19" s="163"/>
      <c r="M19" s="159" t="s">
        <v>114</v>
      </c>
      <c r="N19" s="162"/>
      <c r="O19" s="163"/>
      <c r="P19" s="159" t="s">
        <v>115</v>
      </c>
      <c r="Q19" s="160"/>
      <c r="R19" s="161"/>
    </row>
    <row r="20" spans="1:18" ht="15.75" customHeight="1" x14ac:dyDescent="0.25">
      <c r="A20" s="1"/>
      <c r="B20" s="109"/>
      <c r="C20" s="1"/>
      <c r="D20" s="136"/>
      <c r="E20" s="136"/>
      <c r="F20" s="136"/>
      <c r="G20" s="136"/>
      <c r="H20" s="137"/>
      <c r="I20" s="137"/>
      <c r="J20" s="136"/>
      <c r="K20" s="137"/>
      <c r="L20" s="137"/>
      <c r="M20" s="136"/>
      <c r="N20" s="137"/>
      <c r="O20" s="137"/>
      <c r="P20" s="136"/>
      <c r="Q20" s="136"/>
      <c r="R20" s="136"/>
    </row>
    <row r="21" spans="1:18" ht="15.75" x14ac:dyDescent="0.2">
      <c r="A21" s="173" t="s">
        <v>32</v>
      </c>
      <c r="B21" s="173"/>
      <c r="C21" s="173"/>
      <c r="D21" s="173"/>
      <c r="E21" s="173"/>
      <c r="F21" s="173"/>
    </row>
    <row r="22" spans="1:18" x14ac:dyDescent="0.2">
      <c r="A22" s="11"/>
    </row>
    <row r="23" spans="1:18" ht="15.75" x14ac:dyDescent="0.2">
      <c r="A23" s="6"/>
      <c r="B23" s="2"/>
      <c r="C23" s="17"/>
      <c r="D23" s="6"/>
      <c r="E23" s="174" t="s">
        <v>66</v>
      </c>
      <c r="F23" s="175"/>
    </row>
    <row r="24" spans="1:18" ht="25.5" x14ac:dyDescent="0.2">
      <c r="A24" s="33" t="s">
        <v>0</v>
      </c>
      <c r="B24" s="33" t="s">
        <v>33</v>
      </c>
      <c r="C24" s="33" t="s">
        <v>1</v>
      </c>
      <c r="D24" s="33" t="s">
        <v>67</v>
      </c>
      <c r="E24" s="33" t="s">
        <v>34</v>
      </c>
      <c r="F24" s="33" t="s">
        <v>35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5" x14ac:dyDescent="0.2">
      <c r="A25" s="6" t="s">
        <v>2</v>
      </c>
      <c r="B25" s="3" t="s">
        <v>4</v>
      </c>
      <c r="C25" s="4" t="s">
        <v>3</v>
      </c>
      <c r="D25" s="6">
        <v>8</v>
      </c>
      <c r="E25" s="6">
        <v>2</v>
      </c>
      <c r="F25" s="37">
        <f t="shared" ref="F25:F38" si="6">E25/D25</f>
        <v>0.25</v>
      </c>
    </row>
    <row r="26" spans="1:18" ht="15" x14ac:dyDescent="0.2">
      <c r="A26" s="6" t="s">
        <v>2</v>
      </c>
      <c r="B26" s="3" t="s">
        <v>6</v>
      </c>
      <c r="C26" s="4" t="s">
        <v>5</v>
      </c>
      <c r="D26" s="6">
        <v>22</v>
      </c>
      <c r="E26" s="6">
        <v>3</v>
      </c>
      <c r="F26" s="37">
        <f t="shared" si="6"/>
        <v>0.13636363636363635</v>
      </c>
    </row>
    <row r="27" spans="1:18" ht="30" x14ac:dyDescent="0.2">
      <c r="A27" s="6" t="s">
        <v>2</v>
      </c>
      <c r="B27" s="3" t="s">
        <v>36</v>
      </c>
      <c r="C27" s="4" t="s">
        <v>37</v>
      </c>
      <c r="D27" s="6">
        <v>8</v>
      </c>
      <c r="E27" s="6">
        <v>0</v>
      </c>
      <c r="F27" s="37">
        <f t="shared" si="6"/>
        <v>0</v>
      </c>
    </row>
    <row r="28" spans="1:18" ht="15" x14ac:dyDescent="0.2">
      <c r="A28" s="6" t="s">
        <v>2</v>
      </c>
      <c r="B28" s="3" t="s">
        <v>8</v>
      </c>
      <c r="C28" s="4" t="s">
        <v>7</v>
      </c>
      <c r="D28" s="6">
        <v>5</v>
      </c>
      <c r="E28" s="6">
        <v>1</v>
      </c>
      <c r="F28" s="37">
        <f t="shared" si="6"/>
        <v>0.2</v>
      </c>
    </row>
    <row r="29" spans="1:18" ht="15" x14ac:dyDescent="0.2">
      <c r="A29" s="6" t="s">
        <v>2</v>
      </c>
      <c r="B29" s="3" t="s">
        <v>10</v>
      </c>
      <c r="C29" s="4" t="s">
        <v>9</v>
      </c>
      <c r="D29" s="6">
        <v>11</v>
      </c>
      <c r="E29" s="6">
        <v>0</v>
      </c>
      <c r="F29" s="37">
        <f t="shared" si="6"/>
        <v>0</v>
      </c>
    </row>
    <row r="30" spans="1:18" ht="15" x14ac:dyDescent="0.2">
      <c r="A30" s="6" t="s">
        <v>2</v>
      </c>
      <c r="B30" s="3" t="s">
        <v>12</v>
      </c>
      <c r="C30" s="4" t="s">
        <v>11</v>
      </c>
      <c r="D30" s="6">
        <v>6</v>
      </c>
      <c r="E30" s="6">
        <v>0</v>
      </c>
      <c r="F30" s="37">
        <f t="shared" si="6"/>
        <v>0</v>
      </c>
    </row>
    <row r="31" spans="1:18" ht="15" x14ac:dyDescent="0.25">
      <c r="A31" s="34"/>
      <c r="B31" s="25"/>
      <c r="C31" s="26" t="s">
        <v>68</v>
      </c>
      <c r="D31" s="10">
        <f>SUM(D25:D30)</f>
        <v>60</v>
      </c>
      <c r="E31" s="10">
        <f>SUM(E25:E30)</f>
        <v>6</v>
      </c>
      <c r="F31" s="38">
        <f t="shared" si="6"/>
        <v>0.1</v>
      </c>
    </row>
    <row r="32" spans="1:18" ht="15" x14ac:dyDescent="0.2">
      <c r="A32" s="6" t="s">
        <v>13</v>
      </c>
      <c r="B32" s="3" t="s">
        <v>15</v>
      </c>
      <c r="C32" s="4" t="s">
        <v>14</v>
      </c>
      <c r="D32" s="6">
        <v>24</v>
      </c>
      <c r="E32" s="6">
        <v>8</v>
      </c>
      <c r="F32" s="37">
        <f t="shared" si="6"/>
        <v>0.33333333333333331</v>
      </c>
    </row>
    <row r="33" spans="1:18" ht="15" x14ac:dyDescent="0.2">
      <c r="A33" s="6" t="s">
        <v>13</v>
      </c>
      <c r="B33" s="3" t="s">
        <v>17</v>
      </c>
      <c r="C33" s="4" t="s">
        <v>16</v>
      </c>
      <c r="D33" s="6">
        <v>40</v>
      </c>
      <c r="E33" s="6">
        <v>17</v>
      </c>
      <c r="F33" s="37">
        <f t="shared" si="6"/>
        <v>0.42499999999999999</v>
      </c>
    </row>
    <row r="34" spans="1:18" ht="15" x14ac:dyDescent="0.25">
      <c r="A34" s="34"/>
      <c r="B34" s="25"/>
      <c r="C34" s="26" t="s">
        <v>69</v>
      </c>
      <c r="D34" s="10">
        <f>SUM(D32:D33)</f>
        <v>64</v>
      </c>
      <c r="E34" s="10">
        <f>SUM(E32:E33)</f>
        <v>25</v>
      </c>
      <c r="F34" s="38">
        <f t="shared" si="6"/>
        <v>0.390625</v>
      </c>
    </row>
    <row r="35" spans="1:18" ht="15" x14ac:dyDescent="0.2">
      <c r="A35" s="6" t="s">
        <v>58</v>
      </c>
      <c r="B35" s="3" t="s">
        <v>60</v>
      </c>
      <c r="C35" s="4" t="s">
        <v>59</v>
      </c>
      <c r="D35" s="6">
        <v>2</v>
      </c>
      <c r="E35" s="6">
        <v>0</v>
      </c>
      <c r="F35" s="8">
        <f t="shared" si="6"/>
        <v>0</v>
      </c>
    </row>
    <row r="36" spans="1:18" ht="15" x14ac:dyDescent="0.2">
      <c r="A36" s="6" t="s">
        <v>58</v>
      </c>
      <c r="B36" s="3" t="s">
        <v>62</v>
      </c>
      <c r="C36" s="4" t="s">
        <v>61</v>
      </c>
      <c r="D36" s="6">
        <v>2</v>
      </c>
      <c r="E36" s="6">
        <v>0</v>
      </c>
      <c r="F36" s="8">
        <f t="shared" si="6"/>
        <v>0</v>
      </c>
    </row>
    <row r="37" spans="1:18" ht="15" x14ac:dyDescent="0.25">
      <c r="A37" s="34"/>
      <c r="B37" s="27"/>
      <c r="C37" s="28" t="s">
        <v>70</v>
      </c>
      <c r="D37" s="34">
        <f>SUM(D35:D36)</f>
        <v>4</v>
      </c>
      <c r="E37" s="34">
        <f>SUM(E35:E36)</f>
        <v>0</v>
      </c>
      <c r="F37" s="35">
        <f t="shared" si="6"/>
        <v>0</v>
      </c>
    </row>
    <row r="38" spans="1:18" ht="15" x14ac:dyDescent="0.25">
      <c r="A38" s="29"/>
      <c r="B38" s="30"/>
      <c r="C38" s="31" t="s">
        <v>71</v>
      </c>
      <c r="D38" s="29">
        <f>D31+D34+D37</f>
        <v>128</v>
      </c>
      <c r="E38" s="29">
        <f>E31+E34+E37</f>
        <v>31</v>
      </c>
      <c r="F38" s="39">
        <f t="shared" si="6"/>
        <v>0.2421875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x14ac:dyDescent="0.2">
      <c r="A39" s="176" t="s">
        <v>72</v>
      </c>
      <c r="B39" s="176"/>
      <c r="C39" s="176"/>
    </row>
    <row r="40" spans="1:18" ht="26.25" customHeight="1" x14ac:dyDescent="0.2">
      <c r="A40" s="177" t="s">
        <v>88</v>
      </c>
      <c r="B40" s="177"/>
      <c r="C40" s="177"/>
    </row>
    <row r="41" spans="1:18" x14ac:dyDescent="0.2">
      <c r="A41" s="36"/>
      <c r="B41" s="36"/>
      <c r="C41" s="36"/>
    </row>
    <row r="42" spans="1:18" x14ac:dyDescent="0.2">
      <c r="A42" s="5" t="s">
        <v>116</v>
      </c>
    </row>
    <row r="43" spans="1:18" x14ac:dyDescent="0.2">
      <c r="A43" s="33" t="s">
        <v>0</v>
      </c>
      <c r="B43" s="33" t="s">
        <v>33</v>
      </c>
      <c r="C43" s="33" t="s">
        <v>1</v>
      </c>
      <c r="D43" s="33" t="s">
        <v>73</v>
      </c>
      <c r="E43" s="178" t="s">
        <v>74</v>
      </c>
      <c r="F43" s="178"/>
      <c r="G43" s="178"/>
      <c r="H43" s="178"/>
    </row>
    <row r="44" spans="1:18" x14ac:dyDescent="0.2">
      <c r="A44" s="6" t="s">
        <v>2</v>
      </c>
      <c r="B44" s="40" t="s">
        <v>4</v>
      </c>
      <c r="C44" s="41" t="s">
        <v>3</v>
      </c>
      <c r="D44" s="6">
        <v>1</v>
      </c>
      <c r="E44" s="171" t="s">
        <v>75</v>
      </c>
      <c r="F44" s="171"/>
      <c r="G44" s="171"/>
      <c r="H44" s="171"/>
    </row>
    <row r="45" spans="1:18" x14ac:dyDescent="0.2">
      <c r="A45" s="6"/>
      <c r="B45" s="40"/>
      <c r="C45" s="41"/>
      <c r="D45" s="6">
        <v>1</v>
      </c>
      <c r="E45" s="172" t="s">
        <v>76</v>
      </c>
      <c r="F45" s="172"/>
      <c r="G45" s="172"/>
      <c r="H45" s="172"/>
    </row>
    <row r="46" spans="1:18" x14ac:dyDescent="0.2">
      <c r="A46" s="6"/>
      <c r="B46" s="40"/>
      <c r="C46" s="41"/>
      <c r="D46" s="10">
        <f>SUM(D44:D45)</f>
        <v>2</v>
      </c>
      <c r="E46" s="42"/>
      <c r="F46" s="49"/>
      <c r="G46" s="49"/>
      <c r="H46" s="49"/>
    </row>
    <row r="47" spans="1:18" x14ac:dyDescent="0.2">
      <c r="A47" s="6" t="s">
        <v>2</v>
      </c>
      <c r="B47" s="40" t="s">
        <v>6</v>
      </c>
      <c r="C47" s="41" t="s">
        <v>5</v>
      </c>
      <c r="D47" s="6">
        <v>2</v>
      </c>
      <c r="E47" s="172" t="s">
        <v>77</v>
      </c>
      <c r="F47" s="172"/>
      <c r="G47" s="172"/>
      <c r="H47" s="172"/>
    </row>
    <row r="48" spans="1:18" x14ac:dyDescent="0.2">
      <c r="A48" s="6"/>
      <c r="B48" s="40"/>
      <c r="C48" s="41"/>
      <c r="D48" s="6">
        <v>1</v>
      </c>
      <c r="E48" s="42" t="s">
        <v>75</v>
      </c>
      <c r="F48" s="42"/>
      <c r="G48" s="42"/>
      <c r="H48" s="42"/>
    </row>
    <row r="49" spans="1:8" x14ac:dyDescent="0.2">
      <c r="A49" s="6" t="s">
        <v>2</v>
      </c>
      <c r="B49" s="40" t="s">
        <v>8</v>
      </c>
      <c r="C49" s="41" t="s">
        <v>7</v>
      </c>
      <c r="D49" s="50">
        <v>1</v>
      </c>
      <c r="E49" s="172" t="s">
        <v>78</v>
      </c>
      <c r="F49" s="172"/>
      <c r="G49" s="172"/>
      <c r="H49" s="172"/>
    </row>
    <row r="50" spans="1:8" ht="12.75" customHeight="1" x14ac:dyDescent="0.2">
      <c r="A50" s="6"/>
      <c r="B50" s="40"/>
      <c r="C50" s="41"/>
      <c r="D50" s="10">
        <f>SUM(D47:D49)</f>
        <v>4</v>
      </c>
      <c r="E50" s="42"/>
      <c r="F50" s="42"/>
      <c r="G50" s="42"/>
      <c r="H50" s="42"/>
    </row>
    <row r="51" spans="1:8" x14ac:dyDescent="0.2">
      <c r="A51" s="6" t="s">
        <v>2</v>
      </c>
      <c r="B51" s="40" t="s">
        <v>10</v>
      </c>
      <c r="C51" s="41" t="s">
        <v>9</v>
      </c>
      <c r="D51" s="50">
        <v>0</v>
      </c>
      <c r="E51" s="172"/>
      <c r="F51" s="172"/>
      <c r="G51" s="172"/>
      <c r="H51" s="172"/>
    </row>
    <row r="52" spans="1:8" x14ac:dyDescent="0.2">
      <c r="A52" s="6" t="s">
        <v>2</v>
      </c>
      <c r="B52" s="40" t="s">
        <v>12</v>
      </c>
      <c r="C52" s="41" t="s">
        <v>11</v>
      </c>
      <c r="D52" s="6">
        <v>0</v>
      </c>
      <c r="E52" s="51"/>
      <c r="F52" s="51"/>
      <c r="G52" s="51"/>
      <c r="H52" s="51"/>
    </row>
    <row r="53" spans="1:8" x14ac:dyDescent="0.2">
      <c r="A53" s="52"/>
      <c r="B53" s="43"/>
      <c r="C53" s="44" t="s">
        <v>79</v>
      </c>
      <c r="D53" s="45">
        <f>+D46+D50</f>
        <v>6</v>
      </c>
      <c r="E53" s="51"/>
      <c r="F53" s="51"/>
      <c r="G53" s="51"/>
      <c r="H53" s="51"/>
    </row>
    <row r="54" spans="1:8" x14ac:dyDescent="0.2">
      <c r="A54" s="6" t="s">
        <v>13</v>
      </c>
      <c r="B54" s="40" t="s">
        <v>15</v>
      </c>
      <c r="C54" s="41" t="s">
        <v>14</v>
      </c>
      <c r="D54" s="50">
        <v>1</v>
      </c>
      <c r="E54" s="42" t="s">
        <v>80</v>
      </c>
      <c r="F54" s="51"/>
      <c r="G54" s="51"/>
      <c r="H54" s="51"/>
    </row>
    <row r="55" spans="1:8" x14ac:dyDescent="0.2">
      <c r="A55" s="6"/>
      <c r="B55" s="40"/>
      <c r="C55" s="41"/>
      <c r="D55" s="50">
        <v>1</v>
      </c>
      <c r="E55" s="42" t="s">
        <v>81</v>
      </c>
      <c r="F55" s="51"/>
      <c r="G55" s="51"/>
      <c r="H55" s="51"/>
    </row>
    <row r="56" spans="1:8" x14ac:dyDescent="0.2">
      <c r="A56" s="6"/>
      <c r="B56" s="40"/>
      <c r="C56" s="41"/>
      <c r="D56" s="50">
        <v>1</v>
      </c>
      <c r="E56" s="42" t="s">
        <v>75</v>
      </c>
      <c r="F56" s="51"/>
      <c r="G56" s="51"/>
      <c r="H56" s="51"/>
    </row>
    <row r="57" spans="1:8" x14ac:dyDescent="0.2">
      <c r="A57" s="6"/>
      <c r="B57" s="40"/>
      <c r="C57" s="41"/>
      <c r="D57" s="50">
        <v>4</v>
      </c>
      <c r="E57" s="42" t="s">
        <v>82</v>
      </c>
      <c r="F57" s="51"/>
      <c r="G57" s="51"/>
      <c r="H57" s="51"/>
    </row>
    <row r="58" spans="1:8" x14ac:dyDescent="0.2">
      <c r="A58" s="6"/>
      <c r="B58" s="40"/>
      <c r="C58" s="41"/>
      <c r="D58" s="50">
        <v>1</v>
      </c>
      <c r="E58" s="42" t="s">
        <v>83</v>
      </c>
      <c r="F58" s="51"/>
      <c r="G58" s="51"/>
      <c r="H58" s="51"/>
    </row>
    <row r="59" spans="1:8" x14ac:dyDescent="0.2">
      <c r="A59" s="6"/>
      <c r="B59" s="40"/>
      <c r="C59" s="41"/>
      <c r="D59" s="10">
        <f>SUM(D54:D58)</f>
        <v>8</v>
      </c>
      <c r="E59" s="42"/>
      <c r="F59" s="51"/>
      <c r="G59" s="51"/>
      <c r="H59" s="51"/>
    </row>
    <row r="60" spans="1:8" x14ac:dyDescent="0.2">
      <c r="A60" s="6" t="s">
        <v>13</v>
      </c>
      <c r="B60" s="40" t="s">
        <v>17</v>
      </c>
      <c r="C60" s="41" t="s">
        <v>16</v>
      </c>
      <c r="D60" s="50">
        <v>2</v>
      </c>
      <c r="E60" s="42" t="s">
        <v>84</v>
      </c>
      <c r="F60" s="51"/>
      <c r="G60" s="51"/>
      <c r="H60" s="51"/>
    </row>
    <row r="61" spans="1:8" x14ac:dyDescent="0.2">
      <c r="A61" s="6"/>
      <c r="B61" s="40"/>
      <c r="C61" s="41"/>
      <c r="D61" s="50">
        <v>1</v>
      </c>
      <c r="E61" s="42" t="s">
        <v>85</v>
      </c>
      <c r="F61" s="51"/>
      <c r="G61" s="51"/>
      <c r="H61" s="51"/>
    </row>
    <row r="62" spans="1:8" x14ac:dyDescent="0.2">
      <c r="A62" s="6"/>
      <c r="B62" s="40"/>
      <c r="C62" s="41"/>
      <c r="D62" s="50">
        <v>1</v>
      </c>
      <c r="E62" s="42" t="s">
        <v>83</v>
      </c>
      <c r="F62" s="51"/>
      <c r="G62" s="51"/>
      <c r="H62" s="51"/>
    </row>
    <row r="63" spans="1:8" x14ac:dyDescent="0.2">
      <c r="A63" s="6"/>
      <c r="B63" s="40"/>
      <c r="C63" s="41"/>
      <c r="D63" s="50">
        <v>3</v>
      </c>
      <c r="E63" s="42" t="s">
        <v>75</v>
      </c>
      <c r="F63" s="51"/>
      <c r="G63" s="51"/>
      <c r="H63" s="51"/>
    </row>
    <row r="64" spans="1:8" x14ac:dyDescent="0.2">
      <c r="A64" s="6"/>
      <c r="B64" s="40"/>
      <c r="C64" s="41"/>
      <c r="D64" s="50">
        <v>2</v>
      </c>
      <c r="E64" s="42" t="s">
        <v>82</v>
      </c>
      <c r="F64" s="51"/>
      <c r="G64" s="51"/>
      <c r="H64" s="51"/>
    </row>
    <row r="65" spans="1:8" x14ac:dyDescent="0.2">
      <c r="A65" s="6"/>
      <c r="B65" s="40"/>
      <c r="C65" s="41"/>
      <c r="D65" s="50">
        <v>7</v>
      </c>
      <c r="E65" s="42" t="s">
        <v>86</v>
      </c>
      <c r="F65" s="51"/>
      <c r="G65" s="51"/>
      <c r="H65" s="51"/>
    </row>
    <row r="66" spans="1:8" x14ac:dyDescent="0.2">
      <c r="A66" s="6"/>
      <c r="B66" s="40"/>
      <c r="C66" s="41"/>
      <c r="D66" s="50">
        <v>1</v>
      </c>
      <c r="E66" s="46" t="s">
        <v>77</v>
      </c>
      <c r="F66" s="51"/>
      <c r="G66" s="51"/>
      <c r="H66" s="51"/>
    </row>
    <row r="67" spans="1:8" x14ac:dyDescent="0.2">
      <c r="A67" s="6"/>
      <c r="B67" s="40"/>
      <c r="C67" s="41"/>
      <c r="D67" s="10">
        <f>SUM(D60:D66)</f>
        <v>17</v>
      </c>
    </row>
    <row r="68" spans="1:8" x14ac:dyDescent="0.2">
      <c r="A68" s="52"/>
      <c r="B68" s="43"/>
      <c r="C68" s="47" t="s">
        <v>79</v>
      </c>
      <c r="D68" s="48">
        <f>+D59+D67</f>
        <v>25</v>
      </c>
    </row>
    <row r="69" spans="1:8" x14ac:dyDescent="0.2">
      <c r="A69" s="53"/>
      <c r="B69" s="54"/>
      <c r="C69" s="55" t="s">
        <v>87</v>
      </c>
      <c r="D69" s="55">
        <f>+D53+D68</f>
        <v>31</v>
      </c>
      <c r="E69" s="56"/>
      <c r="F69" s="56"/>
      <c r="G69" s="56"/>
      <c r="H69" s="56"/>
    </row>
  </sheetData>
  <mergeCells count="24">
    <mergeCell ref="A21:F21"/>
    <mergeCell ref="E23:F23"/>
    <mergeCell ref="A39:C39"/>
    <mergeCell ref="A40:C40"/>
    <mergeCell ref="E43:H43"/>
    <mergeCell ref="E44:H44"/>
    <mergeCell ref="E45:H45"/>
    <mergeCell ref="E47:H47"/>
    <mergeCell ref="E49:H49"/>
    <mergeCell ref="E51:H51"/>
    <mergeCell ref="A2:O2"/>
    <mergeCell ref="A3:A4"/>
    <mergeCell ref="B3:B4"/>
    <mergeCell ref="C3:C4"/>
    <mergeCell ref="D3:F3"/>
    <mergeCell ref="G3:I3"/>
    <mergeCell ref="J3:L3"/>
    <mergeCell ref="M3:O3"/>
    <mergeCell ref="P3:R3"/>
    <mergeCell ref="D19:F19"/>
    <mergeCell ref="G19:I19"/>
    <mergeCell ref="J19:L19"/>
    <mergeCell ref="M19:O19"/>
    <mergeCell ref="P19:R19"/>
  </mergeCells>
  <pageMargins left="0.25" right="0.25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E3" sqref="E3"/>
    </sheetView>
  </sheetViews>
  <sheetFormatPr defaultColWidth="9.140625" defaultRowHeight="12.75" x14ac:dyDescent="0.2"/>
  <cols>
    <col min="1" max="1" width="19.7109375" style="5" customWidth="1"/>
    <col min="2" max="2" width="9.140625" style="5"/>
    <col min="3" max="3" width="38" style="5" customWidth="1"/>
    <col min="4" max="4" width="9.140625" style="5"/>
    <col min="5" max="5" width="12.85546875" style="5" customWidth="1"/>
    <col min="6" max="6" width="21.5703125" style="5" customWidth="1"/>
    <col min="7" max="16384" width="9.140625" style="5"/>
  </cols>
  <sheetData>
    <row r="1" spans="1:6" ht="75.599999999999994" customHeight="1" x14ac:dyDescent="0.2">
      <c r="A1" s="182" t="s">
        <v>38</v>
      </c>
      <c r="B1" s="183"/>
      <c r="C1" s="183"/>
      <c r="D1" s="183"/>
      <c r="E1" s="183"/>
      <c r="F1" s="183"/>
    </row>
    <row r="2" spans="1:6" ht="15" x14ac:dyDescent="0.2">
      <c r="A2" s="187" t="s">
        <v>39</v>
      </c>
      <c r="B2" s="188"/>
      <c r="C2" s="191" t="s">
        <v>40</v>
      </c>
      <c r="D2" s="191" t="s">
        <v>41</v>
      </c>
      <c r="E2" s="193" t="s">
        <v>89</v>
      </c>
      <c r="F2" s="194"/>
    </row>
    <row r="3" spans="1:6" ht="15" x14ac:dyDescent="0.2">
      <c r="A3" s="189"/>
      <c r="B3" s="190"/>
      <c r="C3" s="195"/>
      <c r="D3" s="196"/>
      <c r="E3" s="57" t="s">
        <v>42</v>
      </c>
      <c r="F3" s="57" t="s">
        <v>43</v>
      </c>
    </row>
    <row r="4" spans="1:6" x14ac:dyDescent="0.2">
      <c r="A4" s="179" t="s">
        <v>44</v>
      </c>
      <c r="B4" s="179"/>
      <c r="C4" s="186" t="s">
        <v>45</v>
      </c>
      <c r="D4" s="58" t="s">
        <v>46</v>
      </c>
      <c r="E4" s="59">
        <v>8</v>
      </c>
      <c r="F4" s="60">
        <v>0.75</v>
      </c>
    </row>
    <row r="5" spans="1:6" x14ac:dyDescent="0.2">
      <c r="A5" s="179"/>
      <c r="B5" s="179"/>
      <c r="C5" s="181"/>
      <c r="D5" s="58" t="s">
        <v>47</v>
      </c>
      <c r="E5" s="59">
        <v>24</v>
      </c>
      <c r="F5" s="60">
        <v>0.75</v>
      </c>
    </row>
    <row r="6" spans="1:6" x14ac:dyDescent="0.2">
      <c r="A6" s="179"/>
      <c r="B6" s="179"/>
      <c r="C6" s="18" t="s">
        <v>48</v>
      </c>
      <c r="D6" s="58" t="s">
        <v>46</v>
      </c>
      <c r="E6" s="59">
        <v>49</v>
      </c>
      <c r="F6" s="60">
        <v>0.38800000000000001</v>
      </c>
    </row>
    <row r="7" spans="1:6" x14ac:dyDescent="0.2">
      <c r="A7" s="179"/>
      <c r="B7" s="179"/>
      <c r="C7" s="18" t="s">
        <v>10</v>
      </c>
      <c r="D7" s="58" t="s">
        <v>46</v>
      </c>
      <c r="E7" s="61">
        <v>2</v>
      </c>
      <c r="F7" s="62">
        <v>0</v>
      </c>
    </row>
    <row r="8" spans="1:6" x14ac:dyDescent="0.2">
      <c r="A8" s="179"/>
      <c r="B8" s="179"/>
      <c r="C8" s="18" t="s">
        <v>49</v>
      </c>
      <c r="D8" s="58" t="s">
        <v>47</v>
      </c>
      <c r="E8" s="59">
        <v>46</v>
      </c>
      <c r="F8" s="60">
        <v>0.45700000000000002</v>
      </c>
    </row>
    <row r="9" spans="1:6" x14ac:dyDescent="0.2">
      <c r="A9" s="179"/>
      <c r="B9" s="179"/>
      <c r="C9" s="18" t="s">
        <v>50</v>
      </c>
      <c r="D9" s="58" t="s">
        <v>46</v>
      </c>
      <c r="E9" s="59">
        <v>15</v>
      </c>
      <c r="F9" s="60">
        <v>0.6</v>
      </c>
    </row>
    <row r="10" spans="1:6" x14ac:dyDescent="0.2">
      <c r="A10" s="179"/>
      <c r="B10" s="179"/>
      <c r="C10" s="63" t="s">
        <v>51</v>
      </c>
      <c r="D10" s="64"/>
      <c r="E10" s="65">
        <f>SUM(E4:E9)</f>
        <v>144</v>
      </c>
      <c r="F10" s="66"/>
    </row>
    <row r="11" spans="1:6" x14ac:dyDescent="0.2">
      <c r="A11" s="13"/>
      <c r="B11" s="13"/>
      <c r="C11" s="14"/>
      <c r="D11" s="14"/>
      <c r="E11" s="15"/>
      <c r="F11" s="16"/>
    </row>
    <row r="12" spans="1:6" ht="85.5" customHeight="1" x14ac:dyDescent="0.2">
      <c r="A12" s="182" t="s">
        <v>52</v>
      </c>
      <c r="B12" s="183"/>
      <c r="C12" s="183"/>
      <c r="D12" s="183"/>
      <c r="E12" s="183"/>
      <c r="F12" s="183"/>
    </row>
    <row r="13" spans="1:6" ht="15" x14ac:dyDescent="0.2">
      <c r="A13" s="187" t="s">
        <v>39</v>
      </c>
      <c r="B13" s="188"/>
      <c r="C13" s="191" t="s">
        <v>40</v>
      </c>
      <c r="D13" s="191" t="s">
        <v>41</v>
      </c>
      <c r="E13" s="193" t="s">
        <v>89</v>
      </c>
      <c r="F13" s="194"/>
    </row>
    <row r="14" spans="1:6" ht="15" x14ac:dyDescent="0.2">
      <c r="A14" s="189"/>
      <c r="B14" s="190"/>
      <c r="C14" s="192"/>
      <c r="D14" s="192"/>
      <c r="E14" s="12" t="s">
        <v>42</v>
      </c>
      <c r="F14" s="12" t="s">
        <v>43</v>
      </c>
    </row>
    <row r="15" spans="1:6" x14ac:dyDescent="0.2">
      <c r="A15" s="179" t="s">
        <v>44</v>
      </c>
      <c r="B15" s="179"/>
      <c r="C15" s="180" t="s">
        <v>45</v>
      </c>
      <c r="D15" s="58" t="s">
        <v>46</v>
      </c>
      <c r="E15" s="59">
        <v>5</v>
      </c>
      <c r="F15" s="60">
        <v>1</v>
      </c>
    </row>
    <row r="16" spans="1:6" x14ac:dyDescent="0.2">
      <c r="A16" s="179"/>
      <c r="B16" s="179"/>
      <c r="C16" s="181"/>
      <c r="D16" s="58" t="s">
        <v>47</v>
      </c>
      <c r="E16" s="59">
        <v>19</v>
      </c>
      <c r="F16" s="60">
        <v>0.78900000000000003</v>
      </c>
    </row>
    <row r="17" spans="1:6" x14ac:dyDescent="0.2">
      <c r="A17" s="179"/>
      <c r="B17" s="179"/>
      <c r="C17" s="18" t="s">
        <v>10</v>
      </c>
      <c r="D17" s="58" t="s">
        <v>46</v>
      </c>
      <c r="E17" s="61">
        <v>1</v>
      </c>
      <c r="F17" s="62">
        <v>0</v>
      </c>
    </row>
    <row r="18" spans="1:6" x14ac:dyDescent="0.2">
      <c r="A18" s="179"/>
      <c r="B18" s="179"/>
      <c r="C18" s="18" t="s">
        <v>48</v>
      </c>
      <c r="D18" s="58" t="s">
        <v>46</v>
      </c>
      <c r="E18" s="59">
        <v>39</v>
      </c>
      <c r="F18" s="60">
        <v>0.436</v>
      </c>
    </row>
    <row r="19" spans="1:6" x14ac:dyDescent="0.2">
      <c r="A19" s="179"/>
      <c r="B19" s="179"/>
      <c r="C19" s="18" t="s">
        <v>49</v>
      </c>
      <c r="D19" s="58" t="s">
        <v>47</v>
      </c>
      <c r="E19" s="59">
        <v>41</v>
      </c>
      <c r="F19" s="60">
        <v>0.48799999999999999</v>
      </c>
    </row>
    <row r="20" spans="1:6" x14ac:dyDescent="0.2">
      <c r="A20" s="179"/>
      <c r="B20" s="179"/>
      <c r="C20" s="18" t="s">
        <v>50</v>
      </c>
      <c r="D20" s="58" t="s">
        <v>46</v>
      </c>
      <c r="E20" s="59">
        <v>12</v>
      </c>
      <c r="F20" s="60">
        <v>0.66700000000000004</v>
      </c>
    </row>
    <row r="21" spans="1:6" x14ac:dyDescent="0.2">
      <c r="A21" s="179"/>
      <c r="B21" s="179"/>
      <c r="C21" s="63" t="s">
        <v>51</v>
      </c>
      <c r="D21" s="67"/>
      <c r="E21" s="68">
        <f>SUM(E15:E20)</f>
        <v>117</v>
      </c>
      <c r="F21" s="69"/>
    </row>
    <row r="22" spans="1:6" x14ac:dyDescent="0.2">
      <c r="A22" s="13"/>
      <c r="B22" s="13"/>
      <c r="C22" s="14"/>
      <c r="D22" s="14"/>
      <c r="E22" s="15"/>
      <c r="F22" s="16"/>
    </row>
    <row r="23" spans="1:6" ht="65.45" customHeight="1" x14ac:dyDescent="0.2">
      <c r="A23" s="182" t="s">
        <v>53</v>
      </c>
      <c r="B23" s="183"/>
      <c r="C23" s="183"/>
      <c r="D23" s="183"/>
      <c r="E23" s="183"/>
      <c r="F23" s="183"/>
    </row>
    <row r="24" spans="1:6" ht="15" x14ac:dyDescent="0.2">
      <c r="A24" s="183" t="s">
        <v>39</v>
      </c>
      <c r="B24" s="183"/>
      <c r="C24" s="183" t="s">
        <v>40</v>
      </c>
      <c r="D24" s="183" t="s">
        <v>41</v>
      </c>
      <c r="E24" s="184" t="s">
        <v>89</v>
      </c>
      <c r="F24" s="185"/>
    </row>
    <row r="25" spans="1:6" ht="15" x14ac:dyDescent="0.2">
      <c r="A25" s="183"/>
      <c r="B25" s="183"/>
      <c r="C25" s="183"/>
      <c r="D25" s="183"/>
      <c r="E25" s="19" t="s">
        <v>42</v>
      </c>
      <c r="F25" s="19" t="s">
        <v>43</v>
      </c>
    </row>
    <row r="26" spans="1:6" x14ac:dyDescent="0.2">
      <c r="A26" s="179" t="s">
        <v>44</v>
      </c>
      <c r="B26" s="179"/>
      <c r="C26" s="180" t="s">
        <v>45</v>
      </c>
      <c r="D26" s="58" t="s">
        <v>46</v>
      </c>
      <c r="E26" s="59">
        <v>3</v>
      </c>
      <c r="F26" s="60">
        <v>0.33300000000000002</v>
      </c>
    </row>
    <row r="27" spans="1:6" x14ac:dyDescent="0.2">
      <c r="A27" s="179"/>
      <c r="B27" s="179"/>
      <c r="C27" s="181"/>
      <c r="D27" s="58" t="s">
        <v>47</v>
      </c>
      <c r="E27" s="59">
        <v>5</v>
      </c>
      <c r="F27" s="60">
        <v>0.6</v>
      </c>
    </row>
    <row r="28" spans="1:6" x14ac:dyDescent="0.2">
      <c r="A28" s="179"/>
      <c r="B28" s="179"/>
      <c r="C28" s="18" t="s">
        <v>48</v>
      </c>
      <c r="D28" s="58" t="s">
        <v>46</v>
      </c>
      <c r="E28" s="59">
        <v>10</v>
      </c>
      <c r="F28" s="60">
        <v>0.2</v>
      </c>
    </row>
    <row r="29" spans="1:6" x14ac:dyDescent="0.2">
      <c r="A29" s="179"/>
      <c r="B29" s="179"/>
      <c r="C29" s="18" t="s">
        <v>10</v>
      </c>
      <c r="D29" s="58" t="s">
        <v>46</v>
      </c>
      <c r="E29" s="61">
        <v>1</v>
      </c>
      <c r="F29" s="62">
        <v>0</v>
      </c>
    </row>
    <row r="30" spans="1:6" x14ac:dyDescent="0.2">
      <c r="A30" s="179"/>
      <c r="B30" s="179"/>
      <c r="C30" s="18" t="s">
        <v>49</v>
      </c>
      <c r="D30" s="58" t="s">
        <v>47</v>
      </c>
      <c r="E30" s="59">
        <v>5</v>
      </c>
      <c r="F30" s="60">
        <v>0.2</v>
      </c>
    </row>
    <row r="31" spans="1:6" x14ac:dyDescent="0.2">
      <c r="A31" s="179"/>
      <c r="B31" s="179"/>
      <c r="C31" s="18" t="s">
        <v>50</v>
      </c>
      <c r="D31" s="58" t="s">
        <v>46</v>
      </c>
      <c r="E31" s="59">
        <v>3</v>
      </c>
      <c r="F31" s="60">
        <v>0.33300000000000002</v>
      </c>
    </row>
    <row r="32" spans="1:6" x14ac:dyDescent="0.2">
      <c r="A32" s="179"/>
      <c r="B32" s="179"/>
      <c r="C32" s="63" t="s">
        <v>51</v>
      </c>
      <c r="D32" s="67"/>
      <c r="E32" s="68">
        <f>SUM(E26:E31)</f>
        <v>27</v>
      </c>
      <c r="F32" s="69"/>
    </row>
  </sheetData>
  <mergeCells count="21">
    <mergeCell ref="A1:F1"/>
    <mergeCell ref="A2:B3"/>
    <mergeCell ref="C2:C3"/>
    <mergeCell ref="D2:D3"/>
    <mergeCell ref="E2:F2"/>
    <mergeCell ref="A4:B10"/>
    <mergeCell ref="C4:C5"/>
    <mergeCell ref="A12:F12"/>
    <mergeCell ref="A13:B14"/>
    <mergeCell ref="C13:C14"/>
    <mergeCell ref="D13:D14"/>
    <mergeCell ref="E13:F13"/>
    <mergeCell ref="A26:B32"/>
    <mergeCell ref="C26:C27"/>
    <mergeCell ref="A15:B21"/>
    <mergeCell ref="C15:C16"/>
    <mergeCell ref="A23:F23"/>
    <mergeCell ref="A24:B25"/>
    <mergeCell ref="C24:C25"/>
    <mergeCell ref="D24:D25"/>
    <mergeCell ref="E24:F24"/>
  </mergeCells>
  <pageMargins left="0.7" right="0.7" top="0.75" bottom="0.7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Graduation</vt:lpstr>
      <vt:lpstr>Transfer</vt:lpstr>
      <vt:lpstr>Retention - as per SUNY records</vt:lpstr>
      <vt:lpstr>Macro1</vt:lpstr>
      <vt:lpstr>Macro10</vt:lpstr>
      <vt:lpstr>Macro11</vt:lpstr>
      <vt:lpstr>Macro12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betsygray</dc:creator>
  <cp:lastModifiedBy>Ms Brittany S Williams</cp:lastModifiedBy>
  <cp:lastPrinted>2013-06-27T19:06:41Z</cp:lastPrinted>
  <dcterms:created xsi:type="dcterms:W3CDTF">2013-06-24T13:54:47Z</dcterms:created>
  <dcterms:modified xsi:type="dcterms:W3CDTF">2018-08-28T14:57:08Z</dcterms:modified>
</cp:coreProperties>
</file>