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haortega\Desktop\"/>
    </mc:Choice>
  </mc:AlternateContent>
  <xr:revisionPtr revIDLastSave="0" documentId="8_{8CC2B3D5-80DF-4D2D-8D3D-470CC6D8EAE4}" xr6:coauthVersionLast="36" xr6:coauthVersionMax="36" xr10:uidLastSave="{00000000-0000-0000-0000-000000000000}"/>
  <bookViews>
    <workbookView xWindow="0" yWindow="0" windowWidth="16170" windowHeight="6030" xr2:uid="{00000000-000D-0000-FFFF-FFFF00000000}"/>
  </bookViews>
  <sheets>
    <sheet name="Graduation" sheetId="1" r:id="rId1"/>
    <sheet name="Macro1" sheetId="2" state="veryHidden" r:id="rId2"/>
    <sheet name="Transfer" sheetId="3" r:id="rId3"/>
    <sheet name="Retention - internal" sheetId="6" r:id="rId4"/>
    <sheet name="Retention - as per SUNY records" sheetId="5" r:id="rId5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2">Macro1!$A$56</definedName>
    <definedName name="Macro3">Macro1!$A$63</definedName>
    <definedName name="Macro4">Macro1!$A$70</definedName>
    <definedName name="Macro5">Macro1!$A$77</definedName>
    <definedName name="Macro6">Macro1!$A$84</definedName>
    <definedName name="Macro7">Macro1!$A$91</definedName>
    <definedName name="Macro8">Macro1!$A$98</definedName>
    <definedName name="Macro9">Macro1!$A$105</definedName>
    <definedName name="Recover">Macro1!$A$112</definedName>
    <definedName name="TableName">"Dummy"</definedName>
  </definedNames>
  <calcPr calcId="191029"/>
</workbook>
</file>

<file path=xl/calcChain.xml><?xml version="1.0" encoding="utf-8"?>
<calcChain xmlns="http://schemas.openxmlformats.org/spreadsheetml/2006/main">
  <c r="D9" i="6" l="1"/>
  <c r="D7" i="6"/>
  <c r="D5" i="6"/>
  <c r="F10" i="5" l="1"/>
  <c r="F20" i="5"/>
  <c r="F31" i="5"/>
  <c r="D52" i="3" l="1"/>
  <c r="D48" i="3"/>
  <c r="D45" i="3"/>
  <c r="D39" i="3"/>
  <c r="D23" i="3"/>
  <c r="D54" i="3" l="1"/>
  <c r="D10" i="1"/>
  <c r="D13" i="3" l="1"/>
  <c r="D76" i="3" l="1"/>
  <c r="D13" i="1"/>
  <c r="E13" i="3"/>
  <c r="F12" i="3"/>
  <c r="F11" i="3"/>
  <c r="E10" i="3"/>
  <c r="D10" i="3"/>
  <c r="D14" i="3" s="1"/>
  <c r="F9" i="3"/>
  <c r="F8" i="3"/>
  <c r="F7" i="3"/>
  <c r="F6" i="3"/>
  <c r="F5" i="3"/>
  <c r="F4" i="3"/>
  <c r="E14" i="3" l="1"/>
  <c r="F14" i="3" s="1"/>
  <c r="D77" i="3"/>
  <c r="D14" i="1"/>
  <c r="F10" i="3"/>
  <c r="F13" i="3"/>
</calcChain>
</file>

<file path=xl/sharedStrings.xml><?xml version="1.0" encoding="utf-8"?>
<sst xmlns="http://schemas.openxmlformats.org/spreadsheetml/2006/main" count="194" uniqueCount="97">
  <si>
    <t>Degree</t>
  </si>
  <si>
    <t>Program</t>
  </si>
  <si>
    <t>Program Description</t>
  </si>
  <si>
    <t>Headcount</t>
  </si>
  <si>
    <t>AAS</t>
  </si>
  <si>
    <t>ACT-AAS</t>
  </si>
  <si>
    <t>Accounting - AAS</t>
  </si>
  <si>
    <t>BUSMGT-AAS</t>
  </si>
  <si>
    <t>Business Management - AAS</t>
  </si>
  <si>
    <t>BUSMKT-AAS</t>
  </si>
  <si>
    <t>Business Marketing - AAS</t>
  </si>
  <si>
    <t>MOA-AAS</t>
  </si>
  <si>
    <t>Medical Office Assistant</t>
  </si>
  <si>
    <t>OFFT-AAS</t>
  </si>
  <si>
    <t>Office Technologies</t>
  </si>
  <si>
    <t>AS</t>
  </si>
  <si>
    <t>ACT-AS</t>
  </si>
  <si>
    <t>Accounting - AS</t>
  </si>
  <si>
    <t>BUSAD-AS</t>
  </si>
  <si>
    <t>Business Administration - AS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</si>
  <si>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</si>
  <si>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</si>
  <si>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</si>
  <si>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</si>
  <si>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</si>
  <si>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</si>
  <si>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</si>
  <si>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</si>
  <si>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</si>
  <si>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</si>
  <si>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</si>
  <si>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</si>
  <si>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</si>
  <si>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</si>
  <si>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r>
      <t xml:space="preserve">Orange County Community College
Transfer Activity Report by Degree &amp; Program
of Graduating Students 
</t>
    </r>
    <r>
      <rPr>
        <b/>
        <i/>
        <sz val="10"/>
        <color theme="1"/>
        <rFont val="Calibri"/>
        <family val="2"/>
        <scheme val="minor"/>
      </rPr>
      <t>Transfer data obtained from National Student Clearninghouse (NSC)*</t>
    </r>
  </si>
  <si>
    <t>Program  Description</t>
  </si>
  <si>
    <t>Transferred to a 4 YR</t>
  </si>
  <si>
    <t>%</t>
  </si>
  <si>
    <t>Business Management - AAS Newb</t>
  </si>
  <si>
    <t>NBUSMGT-AAS</t>
  </si>
  <si>
    <t>TOTAL</t>
  </si>
  <si>
    <t xml:space="preserve">Degree Total: </t>
  </si>
  <si>
    <t xml:space="preserve">Total: </t>
  </si>
  <si>
    <t>MOUNT SAINT MARY COLLEGE</t>
  </si>
  <si>
    <t>STATE UNIVERSITY OF NEW YORK NEW PALTZ</t>
  </si>
  <si>
    <t>SUNY EMPIRE STATE COLLEGE</t>
  </si>
  <si>
    <t>FRANKLIN UNIVERSITY</t>
  </si>
  <si>
    <t>PACE UNIVERSITY - PLEASANTVILLE</t>
  </si>
  <si>
    <t>SUNY OSWEGO</t>
  </si>
  <si>
    <t>MARIST COLLEGE</t>
  </si>
  <si>
    <t>Degree Count</t>
  </si>
  <si>
    <t>Total Degrees by Program</t>
  </si>
  <si>
    <t>AY 15/16 Graduates</t>
  </si>
  <si>
    <t>Orange County Community College
Business Department Graduations
for Academic Year 2015-2016</t>
  </si>
  <si>
    <t>CUNY BERNARD M. BARUCH COLLEGE</t>
  </si>
  <si>
    <t>BELMONT UNIVERSITY</t>
  </si>
  <si>
    <t>BERKELEY COLLEGE</t>
  </si>
  <si>
    <t>FLORIDA INTERNATIONAL</t>
  </si>
  <si>
    <t xml:space="preserve">MONROE COLLEGE NEW ROCHELLE </t>
  </si>
  <si>
    <t xml:space="preserve">PACE UNIVERSITY </t>
  </si>
  <si>
    <t>RAMAPO COLLEGE OF NJ</t>
  </si>
  <si>
    <t>THE COLLEGE OF WESTCHESTER</t>
  </si>
  <si>
    <t>UNIVERSITY OF PHOENIX</t>
  </si>
  <si>
    <t>YORK COLLEGE OF PA</t>
  </si>
  <si>
    <t>FLORIDA GULF COAST UNIV</t>
  </si>
  <si>
    <t>SOUTHERN NEW HAMPSHIRE UNIV</t>
  </si>
  <si>
    <t>STATE UNIVERSITY OF NY AT FREDONIA</t>
  </si>
  <si>
    <t xml:space="preserve"> TOTAL</t>
  </si>
  <si>
    <t>Transferred TO:</t>
  </si>
  <si>
    <t>AAS DEGREE TOTAL</t>
  </si>
  <si>
    <t>AS DEGREE TOTAL</t>
  </si>
  <si>
    <t>Note:  106 students received 119 degrees</t>
  </si>
  <si>
    <r>
      <t xml:space="preserve">Orange County Community College
Business Department - 1st Year Retention by Program
Cohort Includes First-Time and Transfer Full AND Part 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</si>
  <si>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t>Discipline</t>
  </si>
  <si>
    <t>Academic Program Name</t>
  </si>
  <si>
    <t>Award</t>
  </si>
  <si>
    <t>Fall 2015</t>
  </si>
  <si>
    <t>Initial Cohort</t>
  </si>
  <si>
    <t>First Year Retention</t>
  </si>
  <si>
    <t>(52) Business, Management, Marketing, And Related Support Services</t>
  </si>
  <si>
    <t>Accounting</t>
  </si>
  <si>
    <t>A.A.S.</t>
  </si>
  <si>
    <t>A.S.</t>
  </si>
  <si>
    <t>Business Management</t>
  </si>
  <si>
    <t>Business: Business Administration</t>
  </si>
  <si>
    <t>Business: Office Technologies</t>
  </si>
  <si>
    <t>Marketing</t>
  </si>
  <si>
    <t>Total</t>
  </si>
  <si>
    <r>
      <t xml:space="preserve">Business Department - 1st Year Retention by Program
Cohort Includes First-Time and Transfer and FULL-TIME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</si>
  <si>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r>
      <t xml:space="preserve">Business Department - 1st Year Retention by Program
Cohort Includes First-Time and Transfer and PART-TIME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</si>
  <si>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t>Orange County Community College
Fall to Fall Retention
Students Retained in the Business Program*</t>
  </si>
  <si>
    <t>Fall 2015 to 2016</t>
  </si>
  <si>
    <t>First Time
Fall 2015</t>
  </si>
  <si>
    <t>Returned
Fall 2016</t>
  </si>
  <si>
    <t>Part Time</t>
  </si>
  <si>
    <t>Full Time</t>
  </si>
  <si>
    <t>Both FT &amp;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</si>
</sst>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#,###,###,###,###,###,###,###,###,###,###,##0;\-##,###,###,###,###,###,###,###,###,###,###,###,##0"/>
    <numFmt numFmtId="165" formatCode="##,###,###,###,###,###,###,###,###,###,###,###,##0"/>
    <numFmt numFmtId="166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1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F2E6"/>
        <bgColor rgb="FF000000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13" applyNumberFormat="0" applyAlignment="0" applyProtection="0"/>
    <xf numFmtId="0" fontId="18" fillId="13" borderId="14" applyNumberFormat="0" applyAlignment="0" applyProtection="0"/>
    <xf numFmtId="0" fontId="19" fillId="13" borderId="13" applyNumberFormat="0" applyAlignment="0" applyProtection="0"/>
    <xf numFmtId="0" fontId="20" fillId="0" borderId="15" applyNumberFormat="0" applyFill="0" applyAlignment="0" applyProtection="0"/>
    <xf numFmtId="0" fontId="21" fillId="14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/>
    <xf numFmtId="0" fontId="2" fillId="15" borderId="17" applyNumberFormat="0" applyFont="0" applyAlignment="0" applyProtection="0"/>
  </cellStyleXfs>
  <cellXfs count="133">
    <xf numFmtId="0" fontId="0" fillId="0" borderId="0" xfId="0"/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4" fillId="5" borderId="1" xfId="0" applyNumberFormat="1" applyFont="1" applyFill="1" applyBorder="1" applyAlignment="1">
      <alignment horizontal="right" vertical="top"/>
    </xf>
    <xf numFmtId="0" fontId="5" fillId="0" borderId="0" xfId="0" applyFont="1"/>
    <xf numFmtId="165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4" fillId="8" borderId="9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right" vertical="top"/>
    </xf>
    <xf numFmtId="164" fontId="9" fillId="4" borderId="1" xfId="0" applyNumberFormat="1" applyFont="1" applyFill="1" applyBorder="1" applyAlignment="1">
      <alignment horizontal="right" vertical="top"/>
    </xf>
    <xf numFmtId="165" fontId="9" fillId="4" borderId="1" xfId="0" applyNumberFormat="1" applyFont="1" applyFill="1" applyBorder="1" applyAlignment="1">
      <alignment horizontal="right" vertical="top"/>
    </xf>
    <xf numFmtId="165" fontId="9" fillId="5" borderId="1" xfId="0" applyNumberFormat="1" applyFont="1" applyFill="1" applyBorder="1" applyAlignment="1">
      <alignment horizontal="right" vertical="top"/>
    </xf>
    <xf numFmtId="0" fontId="5" fillId="0" borderId="0" xfId="0" quotePrefix="1" applyFont="1"/>
    <xf numFmtId="0" fontId="4" fillId="2" borderId="23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 wrapText="1"/>
    </xf>
    <xf numFmtId="165" fontId="4" fillId="2" borderId="25" xfId="0" applyNumberFormat="1" applyFont="1" applyFill="1" applyBorder="1" applyAlignment="1">
      <alignment horizontal="right" vertical="top"/>
    </xf>
    <xf numFmtId="0" fontId="3" fillId="6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right"/>
    </xf>
    <xf numFmtId="0" fontId="25" fillId="0" borderId="0" xfId="0" applyFont="1"/>
    <xf numFmtId="0" fontId="25" fillId="0" borderId="5" xfId="0" applyFont="1" applyBorder="1"/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1" fontId="25" fillId="0" borderId="5" xfId="0" applyNumberFormat="1" applyFont="1" applyBorder="1"/>
    <xf numFmtId="10" fontId="25" fillId="0" borderId="5" xfId="0" applyNumberFormat="1" applyFont="1" applyBorder="1"/>
    <xf numFmtId="0" fontId="25" fillId="8" borderId="5" xfId="0" applyFont="1" applyFill="1" applyBorder="1"/>
    <xf numFmtId="1" fontId="26" fillId="8" borderId="5" xfId="0" applyNumberFormat="1" applyFont="1" applyFill="1" applyBorder="1"/>
    <xf numFmtId="0" fontId="26" fillId="8" borderId="5" xfId="0" applyFont="1" applyFill="1" applyBorder="1"/>
    <xf numFmtId="10" fontId="26" fillId="8" borderId="5" xfId="0" applyNumberFormat="1" applyFont="1" applyFill="1" applyBorder="1"/>
    <xf numFmtId="1" fontId="26" fillId="7" borderId="5" xfId="0" applyNumberFormat="1" applyFont="1" applyFill="1" applyBorder="1"/>
    <xf numFmtId="10" fontId="26" fillId="7" borderId="5" xfId="0" applyNumberFormat="1" applyFont="1" applyFill="1" applyBorder="1"/>
    <xf numFmtId="0" fontId="25" fillId="0" borderId="0" xfId="0" applyFont="1" applyAlignment="1">
      <alignment horizontal="left" vertical="center"/>
    </xf>
    <xf numFmtId="0" fontId="26" fillId="40" borderId="5" xfId="0" applyFont="1" applyFill="1" applyBorder="1"/>
    <xf numFmtId="0" fontId="25" fillId="0" borderId="5" xfId="0" applyFont="1" applyFill="1" applyBorder="1"/>
    <xf numFmtId="0" fontId="25" fillId="0" borderId="0" xfId="0" applyFont="1" applyBorder="1"/>
    <xf numFmtId="0" fontId="25" fillId="0" borderId="0" xfId="0" applyFont="1" applyFill="1" applyBorder="1"/>
    <xf numFmtId="0" fontId="26" fillId="41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25" fillId="0" borderId="21" xfId="0" applyFont="1" applyBorder="1" applyAlignment="1">
      <alignment wrapText="1"/>
    </xf>
    <xf numFmtId="0" fontId="25" fillId="0" borderId="22" xfId="0" applyFont="1" applyBorder="1"/>
    <xf numFmtId="0" fontId="4" fillId="2" borderId="2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right"/>
    </xf>
    <xf numFmtId="0" fontId="25" fillId="7" borderId="5" xfId="0" applyFont="1" applyFill="1" applyBorder="1"/>
    <xf numFmtId="0" fontId="25" fillId="7" borderId="5" xfId="0" applyFont="1" applyFill="1" applyBorder="1" applyAlignment="1">
      <alignment horizontal="left" vertical="center"/>
    </xf>
    <xf numFmtId="0" fontId="26" fillId="7" borderId="5" xfId="0" applyFont="1" applyFill="1" applyBorder="1" applyAlignment="1">
      <alignment horizontal="right"/>
    </xf>
    <xf numFmtId="0" fontId="27" fillId="0" borderId="0" xfId="0" applyFont="1"/>
    <xf numFmtId="0" fontId="1" fillId="0" borderId="24" xfId="41" applyFont="1" applyBorder="1" applyAlignment="1">
      <alignment horizontal="left" wrapText="1"/>
    </xf>
    <xf numFmtId="0" fontId="1" fillId="0" borderId="20" xfId="41" applyFont="1" applyBorder="1" applyAlignment="1">
      <alignment horizontal="left" wrapText="1"/>
    </xf>
    <xf numFmtId="0" fontId="1" fillId="0" borderId="19" xfId="41" applyFont="1" applyBorder="1" applyAlignment="1">
      <alignment horizontal="left" wrapText="1"/>
    </xf>
    <xf numFmtId="0" fontId="1" fillId="0" borderId="0" xfId="41" applyFont="1" applyBorder="1" applyAlignment="1">
      <alignment horizontal="left"/>
    </xf>
    <xf numFmtId="0" fontId="1" fillId="0" borderId="0" xfId="41" applyFont="1" applyBorder="1"/>
    <xf numFmtId="0" fontId="4" fillId="2" borderId="28" xfId="0" applyFont="1" applyFill="1" applyBorder="1" applyAlignment="1">
      <alignment horizontal="left" vertical="top"/>
    </xf>
    <xf numFmtId="49" fontId="28" fillId="43" borderId="33" xfId="0" applyNumberFormat="1" applyFont="1" applyFill="1" applyBorder="1" applyAlignment="1">
      <alignment horizontal="center" vertical="center" wrapText="1"/>
    </xf>
    <xf numFmtId="49" fontId="25" fillId="43" borderId="33" xfId="0" applyNumberFormat="1" applyFont="1" applyFill="1" applyBorder="1" applyAlignment="1">
      <alignment vertical="center" wrapText="1"/>
    </xf>
    <xf numFmtId="3" fontId="25" fillId="44" borderId="33" xfId="0" applyNumberFormat="1" applyFont="1" applyFill="1" applyBorder="1" applyAlignment="1">
      <alignment vertical="center" wrapText="1"/>
    </xf>
    <xf numFmtId="166" fontId="25" fillId="44" borderId="33" xfId="0" applyNumberFormat="1" applyFont="1" applyFill="1" applyBorder="1" applyAlignment="1">
      <alignment vertical="center" wrapText="1"/>
    </xf>
    <xf numFmtId="49" fontId="25" fillId="45" borderId="33" xfId="0" applyNumberFormat="1" applyFont="1" applyFill="1" applyBorder="1" applyAlignment="1">
      <alignment vertical="center" wrapText="1"/>
    </xf>
    <xf numFmtId="3" fontId="25" fillId="45" borderId="33" xfId="0" applyNumberFormat="1" applyFont="1" applyFill="1" applyBorder="1" applyAlignment="1">
      <alignment vertical="center" wrapText="1"/>
    </xf>
    <xf numFmtId="166" fontId="25" fillId="45" borderId="33" xfId="0" applyNumberFormat="1" applyFont="1" applyFill="1" applyBorder="1" applyAlignment="1">
      <alignment vertical="center" wrapText="1"/>
    </xf>
    <xf numFmtId="0" fontId="25" fillId="44" borderId="33" xfId="0" applyFont="1" applyFill="1" applyBorder="1" applyAlignment="1">
      <alignment vertical="center" wrapText="1"/>
    </xf>
    <xf numFmtId="0" fontId="25" fillId="45" borderId="33" xfId="0" applyFont="1" applyFill="1" applyBorder="1" applyAlignment="1">
      <alignment vertical="center" wrapText="1"/>
    </xf>
    <xf numFmtId="0" fontId="25" fillId="0" borderId="33" xfId="0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66" fontId="25" fillId="0" borderId="33" xfId="0" applyNumberFormat="1" applyFont="1" applyBorder="1" applyAlignment="1">
      <alignment vertical="center"/>
    </xf>
    <xf numFmtId="49" fontId="25" fillId="43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9" fontId="25" fillId="43" borderId="7" xfId="0" applyNumberFormat="1" applyFont="1" applyFill="1" applyBorder="1" applyAlignment="1">
      <alignment vertical="center" wrapText="1"/>
    </xf>
    <xf numFmtId="3" fontId="25" fillId="44" borderId="7" xfId="0" applyNumberFormat="1" applyFont="1" applyFill="1" applyBorder="1" applyAlignment="1">
      <alignment vertical="center" wrapText="1"/>
    </xf>
    <xf numFmtId="166" fontId="25" fillId="44" borderId="7" xfId="0" applyNumberFormat="1" applyFont="1" applyFill="1" applyBorder="1" applyAlignment="1">
      <alignment vertical="center" wrapText="1"/>
    </xf>
    <xf numFmtId="49" fontId="25" fillId="45" borderId="7" xfId="0" applyNumberFormat="1" applyFont="1" applyFill="1" applyBorder="1" applyAlignment="1">
      <alignment vertical="center" wrapText="1"/>
    </xf>
    <xf numFmtId="3" fontId="25" fillId="45" borderId="7" xfId="0" applyNumberFormat="1" applyFont="1" applyFill="1" applyBorder="1" applyAlignment="1">
      <alignment vertical="center" wrapText="1"/>
    </xf>
    <xf numFmtId="166" fontId="25" fillId="45" borderId="7" xfId="0" applyNumberFormat="1" applyFont="1" applyFill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30" fillId="0" borderId="0" xfId="0" applyFont="1"/>
    <xf numFmtId="10" fontId="30" fillId="0" borderId="0" xfId="0" applyNumberFormat="1" applyFont="1"/>
    <xf numFmtId="10" fontId="30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30" fillId="0" borderId="5" xfId="0" applyFont="1" applyBorder="1"/>
    <xf numFmtId="10" fontId="30" fillId="0" borderId="5" xfId="0" applyNumberFormat="1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4" xfId="41" applyFont="1" applyBorder="1" applyAlignment="1">
      <alignment horizontal="left" wrapText="1"/>
    </xf>
    <xf numFmtId="0" fontId="9" fillId="8" borderId="6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19" xfId="41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4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0" fontId="7" fillId="0" borderId="19" xfId="0" applyFont="1" applyBorder="1" applyAlignment="1">
      <alignment horizontal="center" wrapText="1"/>
    </xf>
    <xf numFmtId="49" fontId="25" fillId="43" borderId="5" xfId="0" applyNumberFormat="1" applyFont="1" applyFill="1" applyBorder="1" applyAlignment="1">
      <alignment vertical="center" wrapText="1"/>
    </xf>
    <xf numFmtId="49" fontId="25" fillId="43" borderId="31" xfId="0" applyNumberFormat="1" applyFont="1" applyFill="1" applyBorder="1" applyAlignment="1">
      <alignment vertical="center" wrapText="1"/>
    </xf>
    <xf numFmtId="49" fontId="25" fillId="43" borderId="33" xfId="0" applyNumberFormat="1" applyFont="1" applyFill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43" borderId="30" xfId="0" applyFont="1" applyFill="1" applyBorder="1" applyAlignment="1">
      <alignment horizontal="center" vertical="center" wrapText="1"/>
    </xf>
    <xf numFmtId="0" fontId="28" fillId="43" borderId="31" xfId="0" applyFont="1" applyFill="1" applyBorder="1" applyAlignment="1">
      <alignment horizontal="center" vertical="center" wrapText="1"/>
    </xf>
    <xf numFmtId="0" fontId="28" fillId="43" borderId="32" xfId="0" applyFont="1" applyFill="1" applyBorder="1" applyAlignment="1">
      <alignment horizontal="center" vertical="center" wrapText="1"/>
    </xf>
    <xf numFmtId="0" fontId="28" fillId="43" borderId="33" xfId="0" applyFont="1" applyFill="1" applyBorder="1" applyAlignment="1">
      <alignment horizontal="center" vertical="center" wrapText="1"/>
    </xf>
    <xf numFmtId="0" fontId="28" fillId="43" borderId="22" xfId="0" applyFont="1" applyFill="1" applyBorder="1" applyAlignment="1">
      <alignment horizontal="center" vertical="center" wrapText="1"/>
    </xf>
    <xf numFmtId="0" fontId="28" fillId="43" borderId="36" xfId="0" applyFont="1" applyFill="1" applyBorder="1" applyAlignment="1">
      <alignment horizontal="center" vertical="center" wrapText="1"/>
    </xf>
    <xf numFmtId="49" fontId="28" fillId="43" borderId="6" xfId="0" applyNumberFormat="1" applyFont="1" applyFill="1" applyBorder="1" applyAlignment="1">
      <alignment horizontal="center" vertical="center" wrapText="1"/>
    </xf>
    <xf numFmtId="49" fontId="28" fillId="43" borderId="7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9" fontId="25" fillId="43" borderId="35" xfId="0" applyNumberFormat="1" applyFont="1" applyFill="1" applyBorder="1" applyAlignment="1">
      <alignment vertical="center" wrapText="1"/>
    </xf>
    <xf numFmtId="0" fontId="28" fillId="43" borderId="34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7F7E7"/>
      <rgbColor rgb="00FFFFB5"/>
      <rgbColor rgb="0073FF7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zoomScaleNormal="16448" workbookViewId="0">
      <selection activeCell="C7" sqref="C7"/>
    </sheetView>
  </sheetViews>
  <sheetFormatPr defaultRowHeight="15" x14ac:dyDescent="0.25"/>
  <cols>
    <col min="1" max="1" width="17.5703125" style="8" customWidth="1"/>
    <col min="2" max="2" width="18.42578125" style="8" customWidth="1"/>
    <col min="3" max="3" width="32.7109375" style="8" customWidth="1"/>
    <col min="4" max="4" width="16.5703125" style="8" bestFit="1" customWidth="1"/>
    <col min="5" max="16384" width="9.140625" style="8"/>
  </cols>
  <sheetData>
    <row r="1" spans="1:4" ht="51" customHeight="1" x14ac:dyDescent="0.25">
      <c r="A1" s="102" t="s">
        <v>53</v>
      </c>
      <c r="B1" s="103"/>
      <c r="C1" s="103"/>
      <c r="D1" s="103"/>
    </row>
    <row r="3" spans="1:4" x14ac:dyDescent="0.25">
      <c r="A3" s="53" t="s">
        <v>0</v>
      </c>
      <c r="B3" s="53" t="s">
        <v>1</v>
      </c>
      <c r="C3" s="53" t="s">
        <v>2</v>
      </c>
      <c r="D3" s="53" t="s">
        <v>50</v>
      </c>
    </row>
    <row r="4" spans="1:4" x14ac:dyDescent="0.25">
      <c r="A4" s="1" t="s">
        <v>4</v>
      </c>
      <c r="B4" s="2" t="s">
        <v>5</v>
      </c>
      <c r="C4" s="2" t="s">
        <v>6</v>
      </c>
      <c r="D4" s="3">
        <v>9</v>
      </c>
    </row>
    <row r="5" spans="1:4" x14ac:dyDescent="0.25">
      <c r="A5" s="4"/>
      <c r="B5" s="2" t="s">
        <v>7</v>
      </c>
      <c r="C5" s="2" t="s">
        <v>8</v>
      </c>
      <c r="D5" s="3">
        <v>31</v>
      </c>
    </row>
    <row r="6" spans="1:4" s="11" customFormat="1" x14ac:dyDescent="0.25">
      <c r="A6" s="10"/>
      <c r="B6" s="14" t="s">
        <v>39</v>
      </c>
      <c r="C6" s="13" t="s">
        <v>38</v>
      </c>
      <c r="D6" s="9">
        <v>10</v>
      </c>
    </row>
    <row r="7" spans="1:4" x14ac:dyDescent="0.25">
      <c r="A7" s="4"/>
      <c r="B7" s="2" t="s">
        <v>9</v>
      </c>
      <c r="C7" s="2" t="s">
        <v>10</v>
      </c>
      <c r="D7" s="3">
        <v>7</v>
      </c>
    </row>
    <row r="8" spans="1:4" x14ac:dyDescent="0.25">
      <c r="A8" s="4"/>
      <c r="B8" s="2" t="s">
        <v>11</v>
      </c>
      <c r="C8" s="2" t="s">
        <v>12</v>
      </c>
      <c r="D8" s="3">
        <v>6</v>
      </c>
    </row>
    <row r="9" spans="1:4" s="11" customFormat="1" x14ac:dyDescent="0.25">
      <c r="A9" s="10"/>
      <c r="B9" s="23" t="s">
        <v>13</v>
      </c>
      <c r="C9" s="23" t="s">
        <v>14</v>
      </c>
      <c r="D9" s="24">
        <v>1</v>
      </c>
    </row>
    <row r="10" spans="1:4" x14ac:dyDescent="0.25">
      <c r="A10" s="6"/>
      <c r="B10" s="6"/>
      <c r="C10" s="18" t="s">
        <v>41</v>
      </c>
      <c r="D10" s="19">
        <f>SUM(D4:D9)</f>
        <v>64</v>
      </c>
    </row>
    <row r="11" spans="1:4" x14ac:dyDescent="0.25">
      <c r="A11" s="1" t="s">
        <v>15</v>
      </c>
      <c r="B11" s="2" t="s">
        <v>16</v>
      </c>
      <c r="C11" s="2" t="s">
        <v>17</v>
      </c>
      <c r="D11" s="3">
        <v>16</v>
      </c>
    </row>
    <row r="12" spans="1:4" x14ac:dyDescent="0.25">
      <c r="A12" s="5"/>
      <c r="B12" s="2" t="s">
        <v>18</v>
      </c>
      <c r="C12" s="2" t="s">
        <v>19</v>
      </c>
      <c r="D12" s="3">
        <v>39</v>
      </c>
    </row>
    <row r="13" spans="1:4" x14ac:dyDescent="0.25">
      <c r="A13" s="6"/>
      <c r="B13" s="6"/>
      <c r="C13" s="18" t="s">
        <v>41</v>
      </c>
      <c r="D13" s="19">
        <f>SUM(D11:D12)</f>
        <v>55</v>
      </c>
    </row>
    <row r="14" spans="1:4" x14ac:dyDescent="0.25">
      <c r="A14" s="7"/>
      <c r="B14" s="7"/>
      <c r="C14" s="17" t="s">
        <v>42</v>
      </c>
      <c r="D14" s="20">
        <f>+D10+D13</f>
        <v>119</v>
      </c>
    </row>
    <row r="16" spans="1:4" x14ac:dyDescent="0.25">
      <c r="A16" s="11"/>
    </row>
    <row r="18" spans="1:1" x14ac:dyDescent="0.25">
      <c r="A18" s="11"/>
    </row>
    <row r="19" spans="1:1" x14ac:dyDescent="0.25">
      <c r="A19" s="21"/>
    </row>
  </sheetData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2"/>
  <sheetViews>
    <sheetView workbookViewId="0"/>
  </sheetViews>
  <sheetFormatPr defaultRowHeight="12.75" x14ac:dyDescent="0.2"/>
  <sheetData>
    <row r="1" spans="1:2" x14ac:dyDescent="0.2">
      <c r="A1" t="s">
        <v>20</v>
      </c>
      <c r="B1" t="s">
        <v>33</v>
      </c>
    </row>
    <row r="8" spans="1:2" x14ac:dyDescent="0.2">
      <c r="A8" t="s">
        <v>21</v>
      </c>
    </row>
    <row r="15" spans="1:2" x14ac:dyDescent="0.2">
      <c r="A15" t="s">
        <v>22</v>
      </c>
    </row>
    <row r="22" spans="1:1" x14ac:dyDescent="0.2">
      <c r="A22" t="s">
        <v>23</v>
      </c>
    </row>
    <row r="56" spans="1:1" x14ac:dyDescent="0.2">
      <c r="A56" t="s">
        <v>24</v>
      </c>
    </row>
    <row r="63" spans="1:1" x14ac:dyDescent="0.2">
      <c r="A63" t="s">
        <v>25</v>
      </c>
    </row>
    <row r="70" spans="1:1" x14ac:dyDescent="0.2">
      <c r="A70" t="s">
        <v>26</v>
      </c>
    </row>
    <row r="77" spans="1:1" x14ac:dyDescent="0.2">
      <c r="A77" t="s">
        <v>27</v>
      </c>
    </row>
    <row r="84" spans="1:1" x14ac:dyDescent="0.2">
      <c r="A84" t="s">
        <v>28</v>
      </c>
    </row>
    <row r="91" spans="1:1" x14ac:dyDescent="0.2">
      <c r="A91" t="s">
        <v>29</v>
      </c>
    </row>
    <row r="98" spans="1:1" x14ac:dyDescent="0.2">
      <c r="A98" t="s">
        <v>30</v>
      </c>
    </row>
    <row r="105" spans="1:1" x14ac:dyDescent="0.2">
      <c r="A105" t="s">
        <v>31</v>
      </c>
    </row>
    <row r="112" spans="1:1" x14ac:dyDescent="0.2">
      <c r="A112" t="s">
        <v>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9"/>
  <sheetViews>
    <sheetView topLeftCell="A2" workbookViewId="0">
      <selection activeCell="J7" sqref="J7"/>
    </sheetView>
  </sheetViews>
  <sheetFormatPr defaultRowHeight="12.75" x14ac:dyDescent="0.2"/>
  <cols>
    <col min="1" max="1" width="9.140625" style="30"/>
    <col min="2" max="2" width="36.28515625" style="43" customWidth="1"/>
    <col min="3" max="3" width="23" style="30" customWidth="1"/>
    <col min="4" max="4" width="17" style="30" customWidth="1"/>
    <col min="5" max="5" width="15.85546875" style="30" customWidth="1"/>
    <col min="6" max="7" width="9.140625" style="30"/>
    <col min="8" max="8" width="4.7109375" style="30" customWidth="1"/>
    <col min="9" max="11" width="9.140625" style="30"/>
    <col min="12" max="12" width="17.140625" style="30" customWidth="1"/>
    <col min="13" max="16384" width="9.140625" style="30"/>
  </cols>
  <sheetData>
    <row r="1" spans="1:8" ht="59.25" customHeight="1" x14ac:dyDescent="0.2">
      <c r="A1" s="108" t="s">
        <v>34</v>
      </c>
      <c r="B1" s="108"/>
      <c r="C1" s="108"/>
      <c r="D1" s="108"/>
      <c r="E1" s="108"/>
      <c r="F1" s="108"/>
      <c r="G1" s="108"/>
      <c r="H1" s="108"/>
    </row>
    <row r="2" spans="1:8" ht="15.75" x14ac:dyDescent="0.2">
      <c r="A2" s="31"/>
      <c r="B2" s="12"/>
      <c r="C2" s="56"/>
      <c r="D2" s="32"/>
      <c r="E2" s="110" t="s">
        <v>52</v>
      </c>
      <c r="F2" s="111"/>
    </row>
    <row r="3" spans="1:8" s="34" customFormat="1" ht="30" x14ac:dyDescent="0.2">
      <c r="A3" s="25" t="s">
        <v>0</v>
      </c>
      <c r="B3" s="25" t="s">
        <v>35</v>
      </c>
      <c r="C3" s="25" t="s">
        <v>1</v>
      </c>
      <c r="D3" s="25" t="s">
        <v>51</v>
      </c>
      <c r="E3" s="25" t="s">
        <v>36</v>
      </c>
      <c r="F3" s="25" t="s">
        <v>37</v>
      </c>
      <c r="G3" s="33"/>
    </row>
    <row r="4" spans="1:8" ht="15" x14ac:dyDescent="0.2">
      <c r="A4" s="31" t="s">
        <v>4</v>
      </c>
      <c r="B4" s="13" t="s">
        <v>6</v>
      </c>
      <c r="C4" s="14" t="s">
        <v>5</v>
      </c>
      <c r="D4" s="35">
        <v>9</v>
      </c>
      <c r="E4" s="31">
        <v>0</v>
      </c>
      <c r="F4" s="36">
        <f t="shared" ref="F4:F14" si="0">E4/D4</f>
        <v>0</v>
      </c>
    </row>
    <row r="5" spans="1:8" ht="15" x14ac:dyDescent="0.2">
      <c r="A5" s="31" t="s">
        <v>4</v>
      </c>
      <c r="B5" s="13" t="s">
        <v>8</v>
      </c>
      <c r="C5" s="14" t="s">
        <v>7</v>
      </c>
      <c r="D5" s="35">
        <v>31</v>
      </c>
      <c r="E5" s="31">
        <v>10</v>
      </c>
      <c r="F5" s="36">
        <f t="shared" si="0"/>
        <v>0.32258064516129031</v>
      </c>
    </row>
    <row r="6" spans="1:8" ht="15" x14ac:dyDescent="0.2">
      <c r="A6" s="31" t="s">
        <v>4</v>
      </c>
      <c r="B6" s="13" t="s">
        <v>38</v>
      </c>
      <c r="C6" s="14" t="s">
        <v>39</v>
      </c>
      <c r="D6" s="35">
        <v>10</v>
      </c>
      <c r="E6" s="31">
        <v>2</v>
      </c>
      <c r="F6" s="36">
        <f t="shared" si="0"/>
        <v>0.2</v>
      </c>
    </row>
    <row r="7" spans="1:8" ht="15" x14ac:dyDescent="0.2">
      <c r="A7" s="31" t="s">
        <v>4</v>
      </c>
      <c r="B7" s="13" t="s">
        <v>10</v>
      </c>
      <c r="C7" s="14" t="s">
        <v>9</v>
      </c>
      <c r="D7" s="35">
        <v>7</v>
      </c>
      <c r="E7" s="31">
        <v>0</v>
      </c>
      <c r="F7" s="36">
        <f t="shared" si="0"/>
        <v>0</v>
      </c>
    </row>
    <row r="8" spans="1:8" ht="15" x14ac:dyDescent="0.2">
      <c r="A8" s="31" t="s">
        <v>4</v>
      </c>
      <c r="B8" s="13" t="s">
        <v>12</v>
      </c>
      <c r="C8" s="14" t="s">
        <v>11</v>
      </c>
      <c r="D8" s="35">
        <v>6</v>
      </c>
      <c r="E8" s="31">
        <v>0</v>
      </c>
      <c r="F8" s="36">
        <f t="shared" si="0"/>
        <v>0</v>
      </c>
    </row>
    <row r="9" spans="1:8" ht="15" x14ac:dyDescent="0.2">
      <c r="A9" s="31" t="s">
        <v>4</v>
      </c>
      <c r="B9" s="13" t="s">
        <v>14</v>
      </c>
      <c r="C9" s="14" t="s">
        <v>13</v>
      </c>
      <c r="D9" s="35">
        <v>1</v>
      </c>
      <c r="E9" s="31">
        <v>0</v>
      </c>
      <c r="F9" s="36">
        <f t="shared" si="0"/>
        <v>0</v>
      </c>
    </row>
    <row r="10" spans="1:8" ht="15" x14ac:dyDescent="0.25">
      <c r="A10" s="37"/>
      <c r="B10" s="15"/>
      <c r="C10" s="16" t="s">
        <v>69</v>
      </c>
      <c r="D10" s="38">
        <f>SUM(D4:D9)</f>
        <v>64</v>
      </c>
      <c r="E10" s="39">
        <f>SUM(E4:E9)</f>
        <v>12</v>
      </c>
      <c r="F10" s="40">
        <f t="shared" si="0"/>
        <v>0.1875</v>
      </c>
    </row>
    <row r="11" spans="1:8" ht="15" x14ac:dyDescent="0.2">
      <c r="A11" s="31" t="s">
        <v>15</v>
      </c>
      <c r="B11" s="13" t="s">
        <v>17</v>
      </c>
      <c r="C11" s="14" t="s">
        <v>16</v>
      </c>
      <c r="D11" s="35">
        <v>16</v>
      </c>
      <c r="E11" s="31">
        <v>9</v>
      </c>
      <c r="F11" s="36">
        <f t="shared" si="0"/>
        <v>0.5625</v>
      </c>
    </row>
    <row r="12" spans="1:8" ht="15" x14ac:dyDescent="0.2">
      <c r="A12" s="58" t="s">
        <v>15</v>
      </c>
      <c r="B12" s="59" t="s">
        <v>19</v>
      </c>
      <c r="C12" s="60" t="s">
        <v>18</v>
      </c>
      <c r="D12" s="35">
        <v>39</v>
      </c>
      <c r="E12" s="31">
        <v>24</v>
      </c>
      <c r="F12" s="36">
        <f t="shared" si="0"/>
        <v>0.61538461538461542</v>
      </c>
    </row>
    <row r="13" spans="1:8" ht="15" x14ac:dyDescent="0.25">
      <c r="A13" s="37"/>
      <c r="B13" s="61"/>
      <c r="C13" s="62" t="s">
        <v>70</v>
      </c>
      <c r="D13" s="38">
        <f>SUM(D11:D12)</f>
        <v>55</v>
      </c>
      <c r="E13" s="39">
        <f>SUM(E11:E12)</f>
        <v>33</v>
      </c>
      <c r="F13" s="40">
        <f t="shared" si="0"/>
        <v>0.6</v>
      </c>
    </row>
    <row r="14" spans="1:8" x14ac:dyDescent="0.2">
      <c r="A14" s="63"/>
      <c r="B14" s="64"/>
      <c r="C14" s="65" t="s">
        <v>40</v>
      </c>
      <c r="D14" s="41">
        <f>+D10+D13</f>
        <v>119</v>
      </c>
      <c r="E14" s="41">
        <f>+E10+E13</f>
        <v>45</v>
      </c>
      <c r="F14" s="42">
        <f t="shared" si="0"/>
        <v>0.37815126050420167</v>
      </c>
    </row>
    <row r="15" spans="1:8" x14ac:dyDescent="0.2">
      <c r="A15" s="66" t="s">
        <v>71</v>
      </c>
    </row>
    <row r="17" spans="1:8" ht="15" x14ac:dyDescent="0.2">
      <c r="A17" s="25" t="s">
        <v>0</v>
      </c>
      <c r="B17" s="25" t="s">
        <v>35</v>
      </c>
      <c r="C17" s="25" t="s">
        <v>1</v>
      </c>
      <c r="D17" s="25" t="s">
        <v>3</v>
      </c>
      <c r="E17" s="112" t="s">
        <v>68</v>
      </c>
      <c r="F17" s="112"/>
      <c r="G17" s="112"/>
      <c r="H17" s="112"/>
    </row>
    <row r="18" spans="1:8" ht="15" x14ac:dyDescent="0.25">
      <c r="A18" s="31" t="s">
        <v>15</v>
      </c>
      <c r="B18" s="13" t="s">
        <v>17</v>
      </c>
      <c r="C18" s="22" t="s">
        <v>16</v>
      </c>
      <c r="D18" s="31">
        <v>1</v>
      </c>
      <c r="E18" s="109" t="s">
        <v>54</v>
      </c>
      <c r="F18" s="109"/>
      <c r="G18" s="109"/>
      <c r="H18" s="109"/>
    </row>
    <row r="19" spans="1:8" ht="15" x14ac:dyDescent="0.25">
      <c r="A19" s="31"/>
      <c r="B19" s="13"/>
      <c r="C19" s="22"/>
      <c r="D19" s="31">
        <v>3</v>
      </c>
      <c r="E19" s="104" t="s">
        <v>43</v>
      </c>
      <c r="F19" s="104"/>
      <c r="G19" s="104"/>
      <c r="H19" s="104"/>
    </row>
    <row r="20" spans="1:8" ht="15" x14ac:dyDescent="0.25">
      <c r="A20" s="31"/>
      <c r="B20" s="13"/>
      <c r="C20" s="26"/>
      <c r="D20" s="31">
        <v>2</v>
      </c>
      <c r="E20" s="104" t="s">
        <v>47</v>
      </c>
      <c r="F20" s="104"/>
      <c r="G20" s="104"/>
      <c r="H20" s="104"/>
    </row>
    <row r="21" spans="1:8" ht="15" x14ac:dyDescent="0.25">
      <c r="A21" s="31"/>
      <c r="B21" s="13"/>
      <c r="C21" s="26"/>
      <c r="D21" s="31">
        <v>2</v>
      </c>
      <c r="E21" s="104" t="s">
        <v>44</v>
      </c>
      <c r="F21" s="104"/>
      <c r="G21" s="104"/>
      <c r="H21" s="104"/>
    </row>
    <row r="22" spans="1:8" ht="15" x14ac:dyDescent="0.25">
      <c r="A22" s="31"/>
      <c r="B22" s="13"/>
      <c r="C22" s="26"/>
      <c r="D22" s="31">
        <v>1</v>
      </c>
      <c r="E22" s="104" t="s">
        <v>45</v>
      </c>
      <c r="F22" s="104"/>
      <c r="G22" s="104"/>
      <c r="H22" s="104"/>
    </row>
    <row r="23" spans="1:8" ht="15" x14ac:dyDescent="0.25">
      <c r="A23" s="31"/>
      <c r="B23" s="13"/>
      <c r="C23" s="22"/>
      <c r="D23" s="44">
        <f>SUM(D18:D22)</f>
        <v>9</v>
      </c>
      <c r="E23" s="67"/>
      <c r="F23" s="55"/>
      <c r="G23" s="55"/>
      <c r="H23" s="55"/>
    </row>
    <row r="24" spans="1:8" ht="15" x14ac:dyDescent="0.25">
      <c r="A24" s="31" t="s">
        <v>15</v>
      </c>
      <c r="B24" s="13" t="s">
        <v>19</v>
      </c>
      <c r="C24" s="22" t="s">
        <v>18</v>
      </c>
      <c r="D24" s="31">
        <v>1</v>
      </c>
      <c r="E24" s="104" t="s">
        <v>55</v>
      </c>
      <c r="F24" s="104"/>
      <c r="G24" s="104"/>
      <c r="H24" s="104"/>
    </row>
    <row r="25" spans="1:8" ht="15" x14ac:dyDescent="0.25">
      <c r="A25" s="31"/>
      <c r="B25" s="13"/>
      <c r="C25" s="26"/>
      <c r="D25" s="45">
        <v>2</v>
      </c>
      <c r="E25" s="104" t="s">
        <v>56</v>
      </c>
      <c r="F25" s="104"/>
      <c r="G25" s="104"/>
      <c r="H25" s="104"/>
    </row>
    <row r="26" spans="1:8" ht="15" x14ac:dyDescent="0.25">
      <c r="A26" s="31"/>
      <c r="B26" s="13"/>
      <c r="C26" s="26"/>
      <c r="D26" s="45">
        <v>3</v>
      </c>
      <c r="E26" s="104" t="s">
        <v>54</v>
      </c>
      <c r="F26" s="104"/>
      <c r="G26" s="104"/>
      <c r="H26" s="104"/>
    </row>
    <row r="27" spans="1:8" ht="15" x14ac:dyDescent="0.25">
      <c r="A27" s="31"/>
      <c r="B27" s="13"/>
      <c r="C27" s="26"/>
      <c r="D27" s="45">
        <v>1</v>
      </c>
      <c r="E27" s="104" t="s">
        <v>57</v>
      </c>
      <c r="F27" s="104"/>
      <c r="G27" s="104"/>
      <c r="H27" s="104"/>
    </row>
    <row r="28" spans="1:8" ht="15" x14ac:dyDescent="0.25">
      <c r="A28" s="31"/>
      <c r="B28" s="13"/>
      <c r="C28" s="26"/>
      <c r="D28" s="45">
        <v>2</v>
      </c>
      <c r="E28" s="104" t="s">
        <v>46</v>
      </c>
      <c r="F28" s="104"/>
      <c r="G28" s="104"/>
      <c r="H28" s="104"/>
    </row>
    <row r="29" spans="1:8" ht="15" x14ac:dyDescent="0.25">
      <c r="A29" s="31"/>
      <c r="B29" s="13"/>
      <c r="C29" s="26"/>
      <c r="D29" s="45">
        <v>1</v>
      </c>
      <c r="E29" s="104" t="s">
        <v>49</v>
      </c>
      <c r="F29" s="104"/>
      <c r="G29" s="104"/>
      <c r="H29" s="104"/>
    </row>
    <row r="30" spans="1:8" ht="15" x14ac:dyDescent="0.25">
      <c r="A30" s="31"/>
      <c r="B30" s="13"/>
      <c r="C30" s="26"/>
      <c r="D30" s="45">
        <v>1</v>
      </c>
      <c r="E30" s="104" t="s">
        <v>58</v>
      </c>
      <c r="F30" s="104"/>
      <c r="G30" s="104"/>
      <c r="H30" s="104"/>
    </row>
    <row r="31" spans="1:8" ht="15" x14ac:dyDescent="0.25">
      <c r="A31" s="31"/>
      <c r="B31" s="13"/>
      <c r="C31" s="26"/>
      <c r="D31" s="45">
        <v>1</v>
      </c>
      <c r="E31" s="104" t="s">
        <v>59</v>
      </c>
      <c r="F31" s="104"/>
      <c r="G31" s="104"/>
      <c r="H31" s="104"/>
    </row>
    <row r="32" spans="1:8" ht="15" x14ac:dyDescent="0.25">
      <c r="A32" s="31"/>
      <c r="B32" s="13"/>
      <c r="C32" s="26"/>
      <c r="D32" s="45">
        <v>1</v>
      </c>
      <c r="E32" s="104" t="s">
        <v>60</v>
      </c>
      <c r="F32" s="104"/>
      <c r="G32" s="104"/>
      <c r="H32" s="104"/>
    </row>
    <row r="33" spans="1:8" ht="15" x14ac:dyDescent="0.25">
      <c r="A33" s="31"/>
      <c r="B33" s="13"/>
      <c r="C33" s="26"/>
      <c r="D33" s="45">
        <v>5</v>
      </c>
      <c r="E33" s="104" t="s">
        <v>44</v>
      </c>
      <c r="F33" s="104"/>
      <c r="G33" s="104"/>
      <c r="H33" s="104"/>
    </row>
    <row r="34" spans="1:8" ht="15" x14ac:dyDescent="0.25">
      <c r="A34" s="31"/>
      <c r="B34" s="13"/>
      <c r="C34" s="26"/>
      <c r="D34" s="45">
        <v>2</v>
      </c>
      <c r="E34" s="104" t="s">
        <v>45</v>
      </c>
      <c r="F34" s="104"/>
      <c r="G34" s="104"/>
      <c r="H34" s="104"/>
    </row>
    <row r="35" spans="1:8" ht="15" x14ac:dyDescent="0.25">
      <c r="A35" s="31"/>
      <c r="B35" s="13"/>
      <c r="C35" s="26"/>
      <c r="D35" s="45">
        <v>1</v>
      </c>
      <c r="E35" s="104" t="s">
        <v>48</v>
      </c>
      <c r="F35" s="104"/>
      <c r="G35" s="104"/>
      <c r="H35" s="104"/>
    </row>
    <row r="36" spans="1:8" ht="15" x14ac:dyDescent="0.25">
      <c r="A36" s="31"/>
      <c r="B36" s="13"/>
      <c r="C36" s="26"/>
      <c r="D36" s="45">
        <v>1</v>
      </c>
      <c r="E36" s="104" t="s">
        <v>61</v>
      </c>
      <c r="F36" s="104"/>
      <c r="G36" s="104"/>
      <c r="H36" s="104"/>
    </row>
    <row r="37" spans="1:8" ht="15" x14ac:dyDescent="0.25">
      <c r="A37" s="31"/>
      <c r="B37" s="13"/>
      <c r="C37" s="26"/>
      <c r="D37" s="45">
        <v>1</v>
      </c>
      <c r="E37" s="104" t="s">
        <v>62</v>
      </c>
      <c r="F37" s="104"/>
      <c r="G37" s="104"/>
      <c r="H37" s="104"/>
    </row>
    <row r="38" spans="1:8" ht="15" x14ac:dyDescent="0.25">
      <c r="A38" s="31"/>
      <c r="B38" s="13"/>
      <c r="C38" s="26"/>
      <c r="D38" s="45">
        <v>1</v>
      </c>
      <c r="E38" s="104" t="s">
        <v>63</v>
      </c>
      <c r="F38" s="104"/>
      <c r="G38" s="104"/>
      <c r="H38" s="104"/>
    </row>
    <row r="39" spans="1:8" ht="15" x14ac:dyDescent="0.25">
      <c r="A39" s="31"/>
      <c r="B39" s="13"/>
      <c r="C39" s="26"/>
      <c r="D39" s="44">
        <f>SUM(D24:D38)</f>
        <v>24</v>
      </c>
      <c r="E39" s="67"/>
      <c r="F39" s="68"/>
      <c r="G39" s="68"/>
      <c r="H39" s="68"/>
    </row>
    <row r="40" spans="1:8" ht="15" x14ac:dyDescent="0.25">
      <c r="A40" s="31" t="s">
        <v>4</v>
      </c>
      <c r="B40" s="13" t="s">
        <v>8</v>
      </c>
      <c r="C40" s="22" t="s">
        <v>7</v>
      </c>
      <c r="D40" s="45">
        <v>1</v>
      </c>
      <c r="E40" s="104" t="s">
        <v>54</v>
      </c>
      <c r="F40" s="104"/>
      <c r="G40" s="104"/>
      <c r="H40" s="104"/>
    </row>
    <row r="41" spans="1:8" ht="15" x14ac:dyDescent="0.25">
      <c r="A41" s="31"/>
      <c r="B41" s="13"/>
      <c r="C41" s="26"/>
      <c r="D41" s="45">
        <v>1</v>
      </c>
      <c r="E41" s="104" t="s">
        <v>64</v>
      </c>
      <c r="F41" s="104"/>
      <c r="G41" s="104"/>
      <c r="H41" s="104"/>
    </row>
    <row r="42" spans="1:8" ht="15" x14ac:dyDescent="0.25">
      <c r="A42" s="31"/>
      <c r="B42" s="13"/>
      <c r="C42" s="26"/>
      <c r="D42" s="45">
        <v>1</v>
      </c>
      <c r="E42" s="104" t="s">
        <v>65</v>
      </c>
      <c r="F42" s="104"/>
      <c r="G42" s="104"/>
      <c r="H42" s="104"/>
    </row>
    <row r="43" spans="1:8" ht="15" x14ac:dyDescent="0.25">
      <c r="A43" s="31"/>
      <c r="B43" s="13"/>
      <c r="C43" s="26"/>
      <c r="D43" s="45">
        <v>1</v>
      </c>
      <c r="E43" s="104" t="s">
        <v>44</v>
      </c>
      <c r="F43" s="104"/>
      <c r="G43" s="104"/>
      <c r="H43" s="104"/>
    </row>
    <row r="44" spans="1:8" ht="15" x14ac:dyDescent="0.25">
      <c r="A44" s="31"/>
      <c r="B44" s="13"/>
      <c r="C44" s="26"/>
      <c r="D44" s="45">
        <v>2</v>
      </c>
      <c r="E44" s="104" t="s">
        <v>45</v>
      </c>
      <c r="F44" s="104"/>
      <c r="G44" s="104"/>
      <c r="H44" s="104"/>
    </row>
    <row r="45" spans="1:8" ht="15" x14ac:dyDescent="0.25">
      <c r="A45" s="31"/>
      <c r="B45" s="13"/>
      <c r="C45" s="26"/>
      <c r="D45" s="44">
        <f>SUM(D40:D44)</f>
        <v>6</v>
      </c>
      <c r="E45" s="104"/>
      <c r="F45" s="104"/>
      <c r="G45" s="104"/>
      <c r="H45" s="104"/>
    </row>
    <row r="46" spans="1:8" ht="15" x14ac:dyDescent="0.25">
      <c r="A46" s="31" t="s">
        <v>4</v>
      </c>
      <c r="B46" s="13" t="s">
        <v>38</v>
      </c>
      <c r="C46" s="22" t="s">
        <v>39</v>
      </c>
      <c r="D46" s="31">
        <v>1</v>
      </c>
      <c r="E46" s="104" t="s">
        <v>43</v>
      </c>
      <c r="F46" s="104"/>
      <c r="G46" s="104"/>
      <c r="H46" s="104"/>
    </row>
    <row r="47" spans="1:8" ht="15" x14ac:dyDescent="0.25">
      <c r="A47" s="31"/>
      <c r="B47" s="13"/>
      <c r="C47" s="26"/>
      <c r="D47" s="31">
        <v>1</v>
      </c>
      <c r="E47" s="104" t="s">
        <v>45</v>
      </c>
      <c r="F47" s="104"/>
      <c r="G47" s="104"/>
      <c r="H47" s="104"/>
    </row>
    <row r="48" spans="1:8" ht="15" x14ac:dyDescent="0.25">
      <c r="A48" s="31"/>
      <c r="B48" s="13"/>
      <c r="C48" s="26"/>
      <c r="D48" s="44">
        <f>SUM(D46:D47)</f>
        <v>2</v>
      </c>
      <c r="E48" s="69"/>
      <c r="F48" s="69"/>
      <c r="G48" s="69"/>
      <c r="H48" s="69"/>
    </row>
    <row r="49" spans="1:12" ht="15" x14ac:dyDescent="0.25">
      <c r="A49" s="31" t="s">
        <v>4</v>
      </c>
      <c r="B49" s="13" t="s">
        <v>10</v>
      </c>
      <c r="C49" s="22" t="s">
        <v>9</v>
      </c>
      <c r="D49" s="31">
        <v>2</v>
      </c>
      <c r="E49" s="104" t="s">
        <v>46</v>
      </c>
      <c r="F49" s="104"/>
      <c r="G49" s="104"/>
      <c r="H49" s="104"/>
    </row>
    <row r="50" spans="1:12" ht="15" x14ac:dyDescent="0.25">
      <c r="A50" s="31"/>
      <c r="B50" s="13"/>
      <c r="C50" s="22"/>
      <c r="D50" s="31">
        <v>1</v>
      </c>
      <c r="E50" s="104" t="s">
        <v>66</v>
      </c>
      <c r="F50" s="104"/>
      <c r="G50" s="104"/>
      <c r="H50" s="104"/>
    </row>
    <row r="51" spans="1:12" ht="15" x14ac:dyDescent="0.25">
      <c r="A51" s="31"/>
      <c r="B51" s="13"/>
      <c r="C51" s="22"/>
      <c r="D51" s="31">
        <v>1</v>
      </c>
      <c r="E51" s="104" t="s">
        <v>44</v>
      </c>
      <c r="F51" s="104"/>
      <c r="G51" s="104"/>
      <c r="H51" s="104"/>
    </row>
    <row r="52" spans="1:12" ht="15" x14ac:dyDescent="0.2">
      <c r="A52" s="31"/>
      <c r="B52" s="13"/>
      <c r="C52" s="22"/>
      <c r="D52" s="44">
        <f>SUM(D49:D51)</f>
        <v>4</v>
      </c>
      <c r="E52" s="54"/>
      <c r="F52" s="54"/>
      <c r="G52" s="54"/>
      <c r="H52" s="54"/>
    </row>
    <row r="53" spans="1:12" ht="15" x14ac:dyDescent="0.2">
      <c r="A53" s="58"/>
      <c r="B53" s="59"/>
      <c r="C53" s="72"/>
      <c r="D53" s="58"/>
      <c r="E53" s="57"/>
      <c r="F53" s="57"/>
      <c r="G53" s="57"/>
      <c r="H53" s="57"/>
      <c r="I53" s="46"/>
      <c r="J53" s="46"/>
      <c r="K53" s="46"/>
      <c r="L53" s="46"/>
    </row>
    <row r="54" spans="1:12" ht="15" x14ac:dyDescent="0.25">
      <c r="A54" s="37"/>
      <c r="B54" s="61"/>
      <c r="C54" s="62" t="s">
        <v>67</v>
      </c>
      <c r="D54" s="62">
        <f>SUM(D23,D39,D45,D48,D52)</f>
        <v>45</v>
      </c>
      <c r="E54" s="105"/>
      <c r="F54" s="106"/>
      <c r="G54" s="106"/>
      <c r="H54" s="107"/>
      <c r="I54" s="46"/>
      <c r="J54" s="46"/>
      <c r="K54" s="46"/>
      <c r="L54" s="46"/>
    </row>
    <row r="55" spans="1:12" ht="15" x14ac:dyDescent="0.25">
      <c r="A55" s="46"/>
      <c r="B55" s="46"/>
      <c r="C55" s="46"/>
      <c r="D55" s="47"/>
      <c r="E55" s="47"/>
      <c r="F55" s="47"/>
      <c r="G55" s="47"/>
      <c r="H55" s="47"/>
      <c r="I55" s="70"/>
      <c r="J55" s="46"/>
      <c r="K55" s="46"/>
      <c r="L55" s="46"/>
    </row>
    <row r="56" spans="1:12" ht="15" x14ac:dyDescent="0.25">
      <c r="A56" s="46"/>
      <c r="B56" s="27"/>
      <c r="C56" s="28"/>
      <c r="D56" s="47"/>
      <c r="E56" s="47"/>
      <c r="F56" s="47"/>
      <c r="G56" s="47"/>
      <c r="H56" s="47"/>
      <c r="I56" s="70"/>
      <c r="J56" s="46"/>
      <c r="K56" s="46"/>
      <c r="L56" s="46"/>
    </row>
    <row r="57" spans="1:12" ht="15" x14ac:dyDescent="0.25">
      <c r="A57" s="46"/>
      <c r="B57" s="27"/>
      <c r="C57" s="28"/>
      <c r="D57" s="47"/>
      <c r="E57" s="47"/>
      <c r="F57" s="47"/>
      <c r="G57" s="47"/>
      <c r="H57" s="47"/>
      <c r="I57" s="70"/>
      <c r="J57" s="46"/>
      <c r="K57" s="46"/>
      <c r="L57" s="46"/>
    </row>
    <row r="58" spans="1:12" ht="15" x14ac:dyDescent="0.25">
      <c r="A58" s="46"/>
      <c r="B58" s="27"/>
      <c r="C58" s="28"/>
      <c r="D58" s="47"/>
      <c r="E58" s="47"/>
      <c r="F58" s="47"/>
      <c r="G58" s="47"/>
      <c r="H58" s="47"/>
      <c r="I58" s="70"/>
      <c r="J58" s="46"/>
      <c r="K58" s="46"/>
      <c r="L58" s="46"/>
    </row>
    <row r="59" spans="1:12" ht="15" x14ac:dyDescent="0.25">
      <c r="A59" s="46"/>
      <c r="B59" s="27"/>
      <c r="C59" s="28"/>
      <c r="D59" s="47"/>
      <c r="E59" s="47"/>
      <c r="F59" s="47"/>
      <c r="G59" s="47"/>
      <c r="H59" s="47"/>
      <c r="I59" s="70"/>
      <c r="J59" s="46"/>
      <c r="K59" s="46"/>
      <c r="L59" s="46"/>
    </row>
    <row r="60" spans="1:12" ht="15" x14ac:dyDescent="0.25">
      <c r="A60" s="46"/>
      <c r="B60" s="27"/>
      <c r="C60" s="28"/>
      <c r="D60" s="47"/>
      <c r="E60" s="47"/>
      <c r="F60" s="47"/>
      <c r="G60" s="47"/>
      <c r="H60" s="47"/>
      <c r="I60" s="70"/>
      <c r="J60" s="46"/>
      <c r="K60" s="46"/>
      <c r="L60" s="46"/>
    </row>
    <row r="61" spans="1:12" ht="15" x14ac:dyDescent="0.25">
      <c r="A61" s="46"/>
      <c r="B61" s="27"/>
      <c r="C61" s="28"/>
      <c r="D61" s="47"/>
      <c r="E61" s="47"/>
      <c r="F61" s="47"/>
      <c r="G61" s="47"/>
      <c r="H61" s="47"/>
      <c r="I61" s="70"/>
      <c r="J61" s="46"/>
      <c r="K61" s="46"/>
      <c r="L61" s="46"/>
    </row>
    <row r="62" spans="1:12" ht="15" x14ac:dyDescent="0.25">
      <c r="A62" s="46"/>
      <c r="B62" s="27"/>
      <c r="C62" s="28"/>
      <c r="D62" s="47"/>
      <c r="E62" s="47"/>
      <c r="F62" s="47"/>
      <c r="G62" s="47"/>
      <c r="H62" s="47"/>
      <c r="I62" s="70"/>
      <c r="J62" s="46"/>
      <c r="K62" s="46"/>
      <c r="L62" s="46"/>
    </row>
    <row r="63" spans="1:12" ht="15" x14ac:dyDescent="0.25">
      <c r="A63" s="46"/>
      <c r="B63" s="27"/>
      <c r="C63" s="28"/>
      <c r="D63" s="48"/>
      <c r="E63" s="48"/>
      <c r="F63" s="48"/>
      <c r="G63" s="48"/>
      <c r="H63" s="48"/>
      <c r="I63" s="70"/>
      <c r="J63" s="46"/>
      <c r="K63" s="46"/>
      <c r="L63" s="46"/>
    </row>
    <row r="64" spans="1:12" ht="15" x14ac:dyDescent="0.25">
      <c r="A64" s="46"/>
      <c r="B64" s="27"/>
      <c r="C64" s="28"/>
      <c r="D64" s="47"/>
      <c r="E64" s="47"/>
      <c r="F64" s="47"/>
      <c r="G64" s="47"/>
      <c r="H64" s="47"/>
      <c r="I64" s="70"/>
      <c r="J64" s="46"/>
      <c r="K64" s="46"/>
      <c r="L64" s="46"/>
    </row>
    <row r="65" spans="1:12" ht="15" x14ac:dyDescent="0.25">
      <c r="A65" s="46"/>
      <c r="B65" s="27"/>
      <c r="C65" s="28"/>
      <c r="D65" s="47"/>
      <c r="E65" s="47"/>
      <c r="F65" s="47"/>
      <c r="G65" s="47"/>
      <c r="H65" s="47"/>
      <c r="I65" s="70"/>
      <c r="J65" s="46"/>
      <c r="K65" s="46"/>
      <c r="L65" s="46"/>
    </row>
    <row r="66" spans="1:12" ht="15" x14ac:dyDescent="0.25">
      <c r="A66" s="46"/>
      <c r="B66" s="27"/>
      <c r="C66" s="28"/>
      <c r="D66" s="47"/>
      <c r="E66" s="47"/>
      <c r="F66" s="47"/>
      <c r="G66" s="47"/>
      <c r="H66" s="47"/>
      <c r="I66" s="70"/>
      <c r="J66" s="46"/>
      <c r="K66" s="46"/>
      <c r="L66" s="46"/>
    </row>
    <row r="67" spans="1:12" ht="15" x14ac:dyDescent="0.25">
      <c r="A67" s="46"/>
      <c r="B67" s="27"/>
      <c r="C67" s="28"/>
      <c r="D67" s="47"/>
      <c r="E67" s="47"/>
      <c r="F67" s="47"/>
      <c r="G67" s="47"/>
      <c r="H67" s="47"/>
      <c r="I67" s="70"/>
      <c r="J67" s="46"/>
      <c r="K67" s="46"/>
      <c r="L67" s="46"/>
    </row>
    <row r="68" spans="1:12" ht="15" x14ac:dyDescent="0.25">
      <c r="A68" s="46"/>
      <c r="B68" s="27"/>
      <c r="C68" s="28"/>
      <c r="D68" s="47"/>
      <c r="E68" s="47"/>
      <c r="F68" s="47"/>
      <c r="G68" s="47"/>
      <c r="H68" s="47"/>
      <c r="I68" s="70"/>
      <c r="J68" s="46"/>
      <c r="K68" s="46"/>
      <c r="L68" s="46"/>
    </row>
    <row r="69" spans="1:12" ht="15" x14ac:dyDescent="0.25">
      <c r="A69" s="46"/>
      <c r="B69" s="27"/>
      <c r="C69" s="28"/>
      <c r="D69" s="47"/>
      <c r="E69" s="47"/>
      <c r="F69" s="47"/>
      <c r="G69" s="47"/>
      <c r="H69" s="47"/>
      <c r="I69" s="70"/>
      <c r="J69" s="46"/>
      <c r="K69" s="46"/>
      <c r="L69" s="46"/>
    </row>
    <row r="70" spans="1:12" ht="15" x14ac:dyDescent="0.25">
      <c r="A70" s="46"/>
      <c r="B70" s="27"/>
      <c r="C70" s="28"/>
      <c r="D70" s="47"/>
      <c r="E70" s="47"/>
      <c r="F70" s="47"/>
      <c r="G70" s="47"/>
      <c r="H70" s="47"/>
      <c r="I70" s="70"/>
      <c r="J70" s="46"/>
      <c r="K70" s="46"/>
      <c r="L70" s="46"/>
    </row>
    <row r="71" spans="1:12" ht="15" x14ac:dyDescent="0.25">
      <c r="A71" s="46"/>
      <c r="B71" s="27"/>
      <c r="C71" s="28"/>
      <c r="D71" s="47"/>
      <c r="E71" s="47"/>
      <c r="F71" s="47"/>
      <c r="G71" s="47"/>
      <c r="H71" s="47"/>
      <c r="I71" s="70"/>
      <c r="J71" s="46"/>
      <c r="K71" s="46"/>
      <c r="L71" s="46"/>
    </row>
    <row r="72" spans="1:12" ht="15" x14ac:dyDescent="0.25">
      <c r="A72" s="46"/>
      <c r="B72" s="27"/>
      <c r="C72" s="28"/>
      <c r="D72" s="47"/>
      <c r="E72" s="47"/>
      <c r="F72" s="47"/>
      <c r="G72" s="47"/>
      <c r="H72" s="47"/>
      <c r="I72" s="70"/>
      <c r="J72" s="46"/>
      <c r="K72" s="46"/>
      <c r="L72" s="46"/>
    </row>
    <row r="73" spans="1:12" ht="15" x14ac:dyDescent="0.25">
      <c r="A73" s="46"/>
      <c r="B73" s="27"/>
      <c r="C73" s="28"/>
      <c r="D73" s="47"/>
      <c r="E73" s="47"/>
      <c r="F73" s="47"/>
      <c r="G73" s="47"/>
      <c r="H73" s="47"/>
      <c r="I73" s="71"/>
      <c r="J73" s="46"/>
      <c r="K73" s="46"/>
      <c r="L73" s="46"/>
    </row>
    <row r="74" spans="1:12" ht="15" x14ac:dyDescent="0.25">
      <c r="A74" s="46"/>
      <c r="B74" s="27"/>
      <c r="C74" s="28"/>
      <c r="D74" s="47"/>
      <c r="E74" s="47"/>
      <c r="F74" s="47"/>
      <c r="G74" s="47"/>
      <c r="H74" s="47"/>
      <c r="I74" s="71"/>
      <c r="J74" s="46"/>
      <c r="K74" s="46"/>
      <c r="L74" s="46"/>
    </row>
    <row r="75" spans="1:12" ht="15" x14ac:dyDescent="0.25">
      <c r="A75" s="46"/>
      <c r="B75" s="27"/>
      <c r="C75" s="28"/>
      <c r="D75" s="47"/>
      <c r="E75" s="47"/>
      <c r="F75" s="47"/>
      <c r="G75" s="47"/>
      <c r="H75" s="47"/>
      <c r="I75" s="71"/>
      <c r="J75" s="46"/>
      <c r="K75" s="46"/>
      <c r="L75" s="46"/>
    </row>
    <row r="76" spans="1:12" ht="15" x14ac:dyDescent="0.25">
      <c r="A76" s="49"/>
      <c r="B76" s="50"/>
      <c r="C76" s="51" t="s">
        <v>40</v>
      </c>
      <c r="D76" s="29" t="e">
        <f>+D63+#REF!</f>
        <v>#REF!</v>
      </c>
      <c r="E76" s="46"/>
      <c r="F76" s="46"/>
      <c r="G76" s="46"/>
      <c r="H76" s="46"/>
      <c r="I76" s="46"/>
      <c r="J76" s="46"/>
      <c r="K76" s="46"/>
      <c r="L76" s="46"/>
    </row>
    <row r="77" spans="1:12" x14ac:dyDescent="0.2">
      <c r="A77" s="46"/>
      <c r="B77" s="52"/>
      <c r="C77" s="46"/>
      <c r="D77" s="51" t="e">
        <f>+D54+D76</f>
        <v>#REF!</v>
      </c>
      <c r="E77" s="46"/>
      <c r="F77" s="46"/>
      <c r="G77" s="46"/>
      <c r="H77" s="46"/>
      <c r="I77" s="46"/>
      <c r="J77" s="46"/>
      <c r="K77" s="46"/>
      <c r="L77" s="46"/>
    </row>
    <row r="78" spans="1:12" x14ac:dyDescent="0.2">
      <c r="A78" s="46"/>
      <c r="B78" s="52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2">
      <c r="A79" s="46"/>
      <c r="B79" s="52"/>
      <c r="C79" s="46"/>
      <c r="D79" s="46"/>
      <c r="E79" s="46"/>
      <c r="F79" s="46"/>
      <c r="G79" s="46"/>
      <c r="H79" s="46"/>
      <c r="I79" s="46"/>
      <c r="J79" s="46"/>
      <c r="K79" s="46"/>
      <c r="L79" s="46"/>
    </row>
  </sheetData>
  <mergeCells count="35">
    <mergeCell ref="E54:H54"/>
    <mergeCell ref="E27:H27"/>
    <mergeCell ref="E40:H40"/>
    <mergeCell ref="A1:H1"/>
    <mergeCell ref="E18:H18"/>
    <mergeCell ref="E19:H19"/>
    <mergeCell ref="E24:H24"/>
    <mergeCell ref="E25:H25"/>
    <mergeCell ref="E26:H26"/>
    <mergeCell ref="E2:F2"/>
    <mergeCell ref="E17:H17"/>
    <mergeCell ref="E20:H20"/>
    <mergeCell ref="E21:H21"/>
    <mergeCell ref="E22:H22"/>
    <mergeCell ref="E28:H28"/>
    <mergeCell ref="E29:H29"/>
    <mergeCell ref="E33:H33"/>
    <mergeCell ref="E30:H30"/>
    <mergeCell ref="E31:H31"/>
    <mergeCell ref="E32:H32"/>
    <mergeCell ref="E34:H34"/>
    <mergeCell ref="E35:H35"/>
    <mergeCell ref="E36:H36"/>
    <mergeCell ref="E37:H37"/>
    <mergeCell ref="E38:H38"/>
    <mergeCell ref="E41:H41"/>
    <mergeCell ref="E47:H47"/>
    <mergeCell ref="E49:H49"/>
    <mergeCell ref="E50:H50"/>
    <mergeCell ref="E51:H51"/>
    <mergeCell ref="E42:H42"/>
    <mergeCell ref="E43:H43"/>
    <mergeCell ref="E44:H44"/>
    <mergeCell ref="E45:H45"/>
    <mergeCell ref="E46:H46"/>
  </mergeCells>
  <pageMargins left="0.25" right="0.25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>
      <selection activeCell="H14" sqref="H14"/>
    </sheetView>
  </sheetViews>
  <sheetFormatPr defaultRowHeight="12.75" x14ac:dyDescent="0.2"/>
  <cols>
    <col min="1" max="1" width="19.85546875" customWidth="1"/>
  </cols>
  <sheetData>
    <row r="1" spans="1:4" ht="15.75" x14ac:dyDescent="0.25">
      <c r="A1" s="113" t="s">
        <v>90</v>
      </c>
      <c r="B1" s="114"/>
      <c r="C1" s="114"/>
      <c r="D1" s="114"/>
    </row>
    <row r="2" spans="1:4" ht="15.75" x14ac:dyDescent="0.25">
      <c r="A2" s="96"/>
      <c r="B2" s="96"/>
      <c r="C2" s="96"/>
      <c r="D2" s="97"/>
    </row>
    <row r="3" spans="1:4" ht="15.75" x14ac:dyDescent="0.25">
      <c r="A3" s="96"/>
      <c r="B3" s="115" t="s">
        <v>91</v>
      </c>
      <c r="C3" s="115"/>
      <c r="D3" s="98" t="s">
        <v>37</v>
      </c>
    </row>
    <row r="4" spans="1:4" ht="63" x14ac:dyDescent="0.25">
      <c r="A4" s="96"/>
      <c r="B4" s="99" t="s">
        <v>92</v>
      </c>
      <c r="C4" s="99" t="s">
        <v>93</v>
      </c>
      <c r="D4" s="98"/>
    </row>
    <row r="5" spans="1:4" ht="15.75" x14ac:dyDescent="0.25">
      <c r="A5" s="100" t="s">
        <v>94</v>
      </c>
      <c r="B5" s="100">
        <v>30</v>
      </c>
      <c r="C5" s="100">
        <v>23</v>
      </c>
      <c r="D5" s="101">
        <f>(C5/B5)</f>
        <v>0.76666666666666672</v>
      </c>
    </row>
    <row r="6" spans="1:4" ht="15.75" x14ac:dyDescent="0.25">
      <c r="A6" s="100"/>
      <c r="B6" s="100"/>
      <c r="C6" s="100"/>
      <c r="D6" s="101"/>
    </row>
    <row r="7" spans="1:4" ht="15.75" x14ac:dyDescent="0.25">
      <c r="A7" s="100" t="s">
        <v>95</v>
      </c>
      <c r="B7" s="100">
        <v>169</v>
      </c>
      <c r="C7" s="100">
        <v>102</v>
      </c>
      <c r="D7" s="101">
        <f t="shared" ref="D7" si="0">(C7/B7)</f>
        <v>0.60355029585798814</v>
      </c>
    </row>
    <row r="8" spans="1:4" ht="15.75" x14ac:dyDescent="0.25">
      <c r="A8" s="100"/>
      <c r="B8" s="100"/>
      <c r="C8" s="100"/>
      <c r="D8" s="101"/>
    </row>
    <row r="9" spans="1:4" ht="15.75" x14ac:dyDescent="0.25">
      <c r="A9" s="100" t="s">
        <v>96</v>
      </c>
      <c r="B9" s="100">
        <v>199</v>
      </c>
      <c r="C9" s="100">
        <v>125</v>
      </c>
      <c r="D9" s="101">
        <f>(C9/B9)</f>
        <v>0.62814070351758799</v>
      </c>
    </row>
  </sheetData>
  <mergeCells count="2">
    <mergeCell ref="A1:D1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K23" sqref="K23"/>
    </sheetView>
  </sheetViews>
  <sheetFormatPr defaultRowHeight="12.75" x14ac:dyDescent="0.2"/>
  <cols>
    <col min="1" max="2" width="9.140625" style="30"/>
    <col min="3" max="3" width="43" style="30" customWidth="1"/>
    <col min="4" max="4" width="9.140625" style="30"/>
    <col min="5" max="5" width="21.85546875" style="30" customWidth="1"/>
    <col min="6" max="6" width="25.28515625" style="30" customWidth="1"/>
    <col min="7" max="16384" width="9.140625" style="30"/>
  </cols>
  <sheetData>
    <row r="1" spans="1:6" ht="56.25" customHeight="1" x14ac:dyDescent="0.2">
      <c r="A1" s="119" t="s">
        <v>72</v>
      </c>
      <c r="B1" s="120"/>
      <c r="C1" s="120"/>
      <c r="D1" s="120"/>
      <c r="E1" s="120"/>
      <c r="F1" s="120"/>
    </row>
    <row r="2" spans="1:6" ht="15" x14ac:dyDescent="0.2">
      <c r="A2" s="121" t="s">
        <v>73</v>
      </c>
      <c r="B2" s="122"/>
      <c r="C2" s="125" t="s">
        <v>74</v>
      </c>
      <c r="D2" s="125" t="s">
        <v>75</v>
      </c>
      <c r="E2" s="127" t="s">
        <v>76</v>
      </c>
      <c r="F2" s="128"/>
    </row>
    <row r="3" spans="1:6" ht="15" x14ac:dyDescent="0.2">
      <c r="A3" s="123"/>
      <c r="B3" s="124"/>
      <c r="C3" s="132"/>
      <c r="D3" s="132"/>
      <c r="E3" s="73" t="s">
        <v>77</v>
      </c>
      <c r="F3" s="73" t="s">
        <v>78</v>
      </c>
    </row>
    <row r="4" spans="1:6" x14ac:dyDescent="0.2">
      <c r="A4" s="116" t="s">
        <v>79</v>
      </c>
      <c r="B4" s="116"/>
      <c r="C4" s="131" t="s">
        <v>80</v>
      </c>
      <c r="D4" s="74" t="s">
        <v>81</v>
      </c>
      <c r="E4" s="75">
        <v>12</v>
      </c>
      <c r="F4" s="76">
        <v>0.5</v>
      </c>
    </row>
    <row r="5" spans="1:6" x14ac:dyDescent="0.2">
      <c r="A5" s="116"/>
      <c r="B5" s="116"/>
      <c r="C5" s="118"/>
      <c r="D5" s="77" t="s">
        <v>82</v>
      </c>
      <c r="E5" s="78">
        <v>23</v>
      </c>
      <c r="F5" s="79">
        <v>0.52200000000000002</v>
      </c>
    </row>
    <row r="6" spans="1:6" x14ac:dyDescent="0.2">
      <c r="A6" s="116"/>
      <c r="B6" s="116"/>
      <c r="C6" s="74" t="s">
        <v>83</v>
      </c>
      <c r="D6" s="77" t="s">
        <v>81</v>
      </c>
      <c r="E6" s="78">
        <v>78</v>
      </c>
      <c r="F6" s="79">
        <v>0.47399999999999998</v>
      </c>
    </row>
    <row r="7" spans="1:6" x14ac:dyDescent="0.2">
      <c r="A7" s="116"/>
      <c r="B7" s="116"/>
      <c r="C7" s="74" t="s">
        <v>84</v>
      </c>
      <c r="D7" s="74" t="s">
        <v>82</v>
      </c>
      <c r="E7" s="75">
        <v>64</v>
      </c>
      <c r="F7" s="76">
        <v>0.625</v>
      </c>
    </row>
    <row r="8" spans="1:6" x14ac:dyDescent="0.2">
      <c r="A8" s="116"/>
      <c r="B8" s="116"/>
      <c r="C8" s="74" t="s">
        <v>85</v>
      </c>
      <c r="D8" s="77" t="s">
        <v>81</v>
      </c>
      <c r="E8" s="81"/>
      <c r="F8" s="81"/>
    </row>
    <row r="9" spans="1:6" x14ac:dyDescent="0.2">
      <c r="A9" s="116"/>
      <c r="B9" s="116"/>
      <c r="C9" s="74" t="s">
        <v>86</v>
      </c>
      <c r="D9" s="74" t="s">
        <v>81</v>
      </c>
      <c r="E9" s="78">
        <v>14</v>
      </c>
      <c r="F9" s="79">
        <v>0.64300000000000002</v>
      </c>
    </row>
    <row r="10" spans="1:6" x14ac:dyDescent="0.2">
      <c r="A10" s="116"/>
      <c r="B10" s="116"/>
      <c r="C10" s="82" t="s">
        <v>87</v>
      </c>
      <c r="D10" s="82"/>
      <c r="E10" s="83">
        <v>192</v>
      </c>
      <c r="F10" s="84">
        <f>AVERAGE(F4:F9)</f>
        <v>0.55280000000000007</v>
      </c>
    </row>
    <row r="11" spans="1:6" x14ac:dyDescent="0.2">
      <c r="A11" s="85"/>
      <c r="B11" s="85"/>
      <c r="C11" s="86"/>
      <c r="D11" s="86"/>
      <c r="E11" s="87"/>
      <c r="F11" s="88"/>
    </row>
    <row r="12" spans="1:6" ht="63" customHeight="1" x14ac:dyDescent="0.2">
      <c r="A12" s="119" t="s">
        <v>88</v>
      </c>
      <c r="B12" s="120"/>
      <c r="C12" s="120"/>
      <c r="D12" s="120"/>
      <c r="E12" s="120"/>
      <c r="F12" s="120"/>
    </row>
    <row r="13" spans="1:6" ht="15" x14ac:dyDescent="0.2">
      <c r="A13" s="121" t="s">
        <v>73</v>
      </c>
      <c r="B13" s="122"/>
      <c r="C13" s="125" t="s">
        <v>74</v>
      </c>
      <c r="D13" s="125" t="s">
        <v>75</v>
      </c>
      <c r="E13" s="127" t="s">
        <v>76</v>
      </c>
      <c r="F13" s="128"/>
    </row>
    <row r="14" spans="1:6" ht="15" x14ac:dyDescent="0.2">
      <c r="A14" s="123"/>
      <c r="B14" s="124"/>
      <c r="C14" s="126"/>
      <c r="D14" s="126"/>
      <c r="E14" s="73" t="s">
        <v>77</v>
      </c>
      <c r="F14" s="73" t="s">
        <v>78</v>
      </c>
    </row>
    <row r="15" spans="1:6" x14ac:dyDescent="0.2">
      <c r="A15" s="116" t="s">
        <v>79</v>
      </c>
      <c r="B15" s="116"/>
      <c r="C15" s="117" t="s">
        <v>80</v>
      </c>
      <c r="D15" s="89" t="s">
        <v>81</v>
      </c>
      <c r="E15" s="90">
        <v>10</v>
      </c>
      <c r="F15" s="91">
        <v>0.6</v>
      </c>
    </row>
    <row r="16" spans="1:6" x14ac:dyDescent="0.2">
      <c r="A16" s="116"/>
      <c r="B16" s="116"/>
      <c r="C16" s="118"/>
      <c r="D16" s="77" t="s">
        <v>82</v>
      </c>
      <c r="E16" s="78">
        <v>19</v>
      </c>
      <c r="F16" s="79">
        <v>0.52600000000000002</v>
      </c>
    </row>
    <row r="17" spans="1:6" x14ac:dyDescent="0.2">
      <c r="A17" s="116"/>
      <c r="B17" s="116"/>
      <c r="C17" s="74" t="s">
        <v>83</v>
      </c>
      <c r="D17" s="74" t="s">
        <v>81</v>
      </c>
      <c r="E17" s="75">
        <v>60</v>
      </c>
      <c r="F17" s="76">
        <v>0.53300000000000003</v>
      </c>
    </row>
    <row r="18" spans="1:6" x14ac:dyDescent="0.2">
      <c r="A18" s="116"/>
      <c r="B18" s="116"/>
      <c r="C18" s="74" t="s">
        <v>84</v>
      </c>
      <c r="D18" s="77" t="s">
        <v>82</v>
      </c>
      <c r="E18" s="78">
        <v>60</v>
      </c>
      <c r="F18" s="79">
        <v>0.61699999999999999</v>
      </c>
    </row>
    <row r="19" spans="1:6" x14ac:dyDescent="0.2">
      <c r="A19" s="116"/>
      <c r="B19" s="116"/>
      <c r="C19" s="74" t="s">
        <v>86</v>
      </c>
      <c r="D19" s="74" t="s">
        <v>81</v>
      </c>
      <c r="E19" s="78">
        <v>12</v>
      </c>
      <c r="F19" s="79">
        <v>0.75</v>
      </c>
    </row>
    <row r="20" spans="1:6" x14ac:dyDescent="0.2">
      <c r="A20" s="116"/>
      <c r="B20" s="116"/>
      <c r="C20" s="82" t="s">
        <v>87</v>
      </c>
      <c r="D20" s="82"/>
      <c r="E20" s="83">
        <v>162</v>
      </c>
      <c r="F20" s="84">
        <f>AVERAGE(F15:F19)</f>
        <v>0.60519999999999996</v>
      </c>
    </row>
    <row r="21" spans="1:6" x14ac:dyDescent="0.2">
      <c r="A21" s="85"/>
      <c r="B21" s="85"/>
      <c r="C21" s="86"/>
      <c r="D21" s="86"/>
      <c r="E21" s="87"/>
      <c r="F21" s="88"/>
    </row>
    <row r="22" spans="1:6" ht="55.5" customHeight="1" x14ac:dyDescent="0.2">
      <c r="A22" s="119" t="s">
        <v>89</v>
      </c>
      <c r="B22" s="120"/>
      <c r="C22" s="120"/>
      <c r="D22" s="120"/>
      <c r="E22" s="120"/>
      <c r="F22" s="120"/>
    </row>
    <row r="23" spans="1:6" ht="15" x14ac:dyDescent="0.2">
      <c r="A23" s="120" t="s">
        <v>73</v>
      </c>
      <c r="B23" s="120"/>
      <c r="C23" s="120" t="s">
        <v>74</v>
      </c>
      <c r="D23" s="120" t="s">
        <v>75</v>
      </c>
      <c r="E23" s="129" t="s">
        <v>76</v>
      </c>
      <c r="F23" s="130"/>
    </row>
    <row r="24" spans="1:6" ht="15" x14ac:dyDescent="0.2">
      <c r="A24" s="120"/>
      <c r="B24" s="120"/>
      <c r="C24" s="120"/>
      <c r="D24" s="120"/>
      <c r="E24" s="95" t="s">
        <v>77</v>
      </c>
      <c r="F24" s="95" t="s">
        <v>78</v>
      </c>
    </row>
    <row r="25" spans="1:6" x14ac:dyDescent="0.2">
      <c r="A25" s="116" t="s">
        <v>79</v>
      </c>
      <c r="B25" s="116"/>
      <c r="C25" s="117" t="s">
        <v>80</v>
      </c>
      <c r="D25" s="92" t="s">
        <v>81</v>
      </c>
      <c r="E25" s="93">
        <v>2</v>
      </c>
      <c r="F25" s="94">
        <v>0</v>
      </c>
    </row>
    <row r="26" spans="1:6" x14ac:dyDescent="0.2">
      <c r="A26" s="116"/>
      <c r="B26" s="116"/>
      <c r="C26" s="118"/>
      <c r="D26" s="74" t="s">
        <v>82</v>
      </c>
      <c r="E26" s="75">
        <v>4</v>
      </c>
      <c r="F26" s="76">
        <v>0.5</v>
      </c>
    </row>
    <row r="27" spans="1:6" x14ac:dyDescent="0.2">
      <c r="A27" s="116"/>
      <c r="B27" s="116"/>
      <c r="C27" s="74" t="s">
        <v>83</v>
      </c>
      <c r="D27" s="74" t="s">
        <v>81</v>
      </c>
      <c r="E27" s="75">
        <v>18</v>
      </c>
      <c r="F27" s="76">
        <v>0.27800000000000002</v>
      </c>
    </row>
    <row r="28" spans="1:6" x14ac:dyDescent="0.2">
      <c r="A28" s="116"/>
      <c r="B28" s="116"/>
      <c r="C28" s="74" t="s">
        <v>84</v>
      </c>
      <c r="D28" s="77" t="s">
        <v>82</v>
      </c>
      <c r="E28" s="78">
        <v>4</v>
      </c>
      <c r="F28" s="79">
        <v>0.75</v>
      </c>
    </row>
    <row r="29" spans="1:6" x14ac:dyDescent="0.2">
      <c r="A29" s="116"/>
      <c r="B29" s="116"/>
      <c r="C29" s="74" t="s">
        <v>85</v>
      </c>
      <c r="D29" s="74" t="s">
        <v>81</v>
      </c>
      <c r="E29" s="80"/>
      <c r="F29" s="80"/>
    </row>
    <row r="30" spans="1:6" x14ac:dyDescent="0.2">
      <c r="A30" s="116"/>
      <c r="B30" s="116"/>
      <c r="C30" s="74" t="s">
        <v>86</v>
      </c>
      <c r="D30" s="74" t="s">
        <v>81</v>
      </c>
      <c r="E30" s="78">
        <v>2</v>
      </c>
      <c r="F30" s="79">
        <v>0</v>
      </c>
    </row>
    <row r="31" spans="1:6" x14ac:dyDescent="0.2">
      <c r="A31" s="116"/>
      <c r="B31" s="116"/>
      <c r="C31" s="82" t="s">
        <v>87</v>
      </c>
      <c r="D31" s="82"/>
      <c r="E31" s="83">
        <v>30</v>
      </c>
      <c r="F31" s="84">
        <f>AVERAGE(F25:F30)</f>
        <v>0.30559999999999998</v>
      </c>
    </row>
  </sheetData>
  <mergeCells count="21">
    <mergeCell ref="A4:B10"/>
    <mergeCell ref="C4:C5"/>
    <mergeCell ref="A1:F1"/>
    <mergeCell ref="A2:B3"/>
    <mergeCell ref="C2:C3"/>
    <mergeCell ref="D2:D3"/>
    <mergeCell ref="E2:F2"/>
    <mergeCell ref="A25:B31"/>
    <mergeCell ref="C25:C26"/>
    <mergeCell ref="A12:F12"/>
    <mergeCell ref="A13:B14"/>
    <mergeCell ref="C13:C14"/>
    <mergeCell ref="D13:D14"/>
    <mergeCell ref="E13:F13"/>
    <mergeCell ref="A15:B20"/>
    <mergeCell ref="C15:C16"/>
    <mergeCell ref="A22:F22"/>
    <mergeCell ref="A23:B24"/>
    <mergeCell ref="C23:C24"/>
    <mergeCell ref="D23:D24"/>
    <mergeCell ref="E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Graduation</vt:lpstr>
      <vt:lpstr>Transfer</vt:lpstr>
      <vt:lpstr>Retention - internal</vt:lpstr>
      <vt:lpstr>Retention - as per SUNY records</vt:lpstr>
      <vt:lpstr>Macro1</vt:lpstr>
      <vt:lpstr>Macro10</vt:lpstr>
      <vt:lpstr>Macro11</vt:lpstr>
      <vt:lpstr>Macro12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Bertha Ortega</cp:lastModifiedBy>
  <cp:lastPrinted>2017-05-30T17:20:42Z</cp:lastPrinted>
  <dcterms:created xsi:type="dcterms:W3CDTF">2013-06-24T13:54:47Z</dcterms:created>
  <dcterms:modified xsi:type="dcterms:W3CDTF">2022-03-28T16:08:30Z</dcterms:modified>
</cp:coreProperties>
</file>